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dreatys\Desktop\"/>
    </mc:Choice>
  </mc:AlternateContent>
  <bookViews>
    <workbookView xWindow="0" yWindow="0" windowWidth="19200" windowHeight="10890"/>
  </bookViews>
  <sheets>
    <sheet name="105損益表" sheetId="1" r:id="rId1"/>
    <sheet name="105資產負債表" sheetId="2" r:id="rId2"/>
  </sheets>
  <definedNames>
    <definedName name="_xlnm.Print_Titles" localSheetId="0">'105損益表'!$6:$7</definedName>
    <definedName name="_xlnm.Print_Titles" localSheetId="1">'105資產負債表'!$1:$7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9" i="2" l="1"/>
  <c r="E22" i="2"/>
  <c r="E23" i="2"/>
  <c r="F23" i="2" s="1"/>
  <c r="E24" i="2"/>
  <c r="F24" i="2" s="1"/>
  <c r="E27" i="2"/>
  <c r="F27" i="2" s="1"/>
  <c r="E28" i="2"/>
  <c r="F28" i="2" s="1"/>
  <c r="E30" i="2"/>
  <c r="F30" i="2" s="1"/>
  <c r="E31" i="2"/>
  <c r="F31" i="2" s="1"/>
  <c r="E32" i="2"/>
  <c r="F32" i="2" s="1"/>
  <c r="E34" i="2"/>
  <c r="F34" i="2" s="1"/>
  <c r="E35" i="2"/>
  <c r="F35" i="2" s="1"/>
  <c r="E36" i="2"/>
  <c r="F36" i="2" s="1"/>
  <c r="E37" i="2"/>
  <c r="F37" i="2" s="1"/>
  <c r="E39" i="2"/>
  <c r="F39" i="2" s="1"/>
  <c r="E40" i="2"/>
  <c r="F40" i="2" s="1"/>
  <c r="E41" i="2"/>
  <c r="F41" i="2" s="1"/>
  <c r="E42" i="2"/>
  <c r="F42" i="2" s="1"/>
  <c r="E44" i="2"/>
  <c r="F44" i="2" s="1"/>
  <c r="E45" i="2"/>
  <c r="F45" i="2" s="1"/>
  <c r="E47" i="2"/>
  <c r="F47" i="2" s="1"/>
  <c r="E48" i="2"/>
  <c r="F48" i="2" s="1"/>
  <c r="E50" i="2"/>
  <c r="F50" i="2" s="1"/>
  <c r="E53" i="2"/>
  <c r="F53" i="2" s="1"/>
  <c r="E54" i="2"/>
  <c r="F54" i="2" s="1"/>
  <c r="E56" i="2"/>
  <c r="F56" i="2" s="1"/>
  <c r="E57" i="2"/>
  <c r="F57" i="2" s="1"/>
  <c r="E58" i="2"/>
  <c r="F58" i="2" s="1"/>
  <c r="E61" i="2"/>
  <c r="F61" i="2" s="1"/>
  <c r="E64" i="2"/>
  <c r="F64" i="2" s="1"/>
  <c r="E66" i="2"/>
  <c r="F66" i="2" s="1"/>
  <c r="E68" i="2"/>
  <c r="F68" i="2" s="1"/>
  <c r="E69" i="2"/>
  <c r="F69" i="2" s="1"/>
  <c r="E70" i="2"/>
  <c r="F70" i="2" s="1"/>
  <c r="E71" i="2"/>
  <c r="F71" i="2" s="1"/>
  <c r="E75" i="2"/>
  <c r="F75" i="2" s="1"/>
  <c r="E76" i="2"/>
  <c r="F76" i="2" s="1"/>
  <c r="E77" i="2"/>
  <c r="F77" i="2" s="1"/>
  <c r="E78" i="2"/>
  <c r="F78" i="2" s="1"/>
  <c r="E80" i="2"/>
  <c r="F80" i="2" s="1"/>
  <c r="E81" i="2"/>
  <c r="F81" i="2" s="1"/>
  <c r="E84" i="2"/>
  <c r="F84" i="2" s="1"/>
  <c r="E86" i="2"/>
  <c r="F86" i="2" s="1"/>
  <c r="E88" i="2"/>
  <c r="F88" i="2" s="1"/>
  <c r="E91" i="2"/>
  <c r="F91" i="2" s="1"/>
  <c r="E96" i="2"/>
  <c r="F96" i="2" s="1"/>
  <c r="E95" i="2"/>
  <c r="F95" i="2" s="1"/>
  <c r="E94" i="2"/>
  <c r="F94" i="2" s="1"/>
  <c r="E93" i="2"/>
  <c r="F93" i="2" s="1"/>
  <c r="C90" i="2"/>
  <c r="E90" i="2" s="1"/>
  <c r="F90" i="2" s="1"/>
  <c r="C87" i="2"/>
  <c r="E87" i="2" s="1"/>
  <c r="F87" i="2" s="1"/>
  <c r="C85" i="2"/>
  <c r="E85" i="2" s="1"/>
  <c r="F85" i="2" s="1"/>
  <c r="C83" i="2"/>
  <c r="E83" i="2" s="1"/>
  <c r="F83" i="2" s="1"/>
  <c r="C79" i="2"/>
  <c r="E79" i="2" s="1"/>
  <c r="F79" i="2" s="1"/>
  <c r="C74" i="2"/>
  <c r="C67" i="2"/>
  <c r="E67" i="2" s="1"/>
  <c r="F67" i="2" s="1"/>
  <c r="C65" i="2"/>
  <c r="E65" i="2" s="1"/>
  <c r="F65" i="2" s="1"/>
  <c r="C63" i="2"/>
  <c r="E63" i="2" s="1"/>
  <c r="F63" i="2" s="1"/>
  <c r="C60" i="2"/>
  <c r="E60" i="2" s="1"/>
  <c r="F60" i="2" s="1"/>
  <c r="C55" i="2"/>
  <c r="E55" i="2" s="1"/>
  <c r="F55" i="2" s="1"/>
  <c r="C52" i="2"/>
  <c r="E52" i="2" s="1"/>
  <c r="F52" i="2" s="1"/>
  <c r="C49" i="2"/>
  <c r="E49" i="2" s="1"/>
  <c r="F49" i="2" s="1"/>
  <c r="C46" i="2"/>
  <c r="E46" i="2" s="1"/>
  <c r="F46" i="2" s="1"/>
  <c r="C43" i="2"/>
  <c r="E43" i="2" s="1"/>
  <c r="F43" i="2" s="1"/>
  <c r="C38" i="2"/>
  <c r="E38" i="2" s="1"/>
  <c r="F38" i="2" s="1"/>
  <c r="C33" i="2"/>
  <c r="E33" i="2" s="1"/>
  <c r="F33" i="2" s="1"/>
  <c r="C29" i="2"/>
  <c r="E29" i="2" s="1"/>
  <c r="F29" i="2" s="1"/>
  <c r="C26" i="2"/>
  <c r="E26" i="2" s="1"/>
  <c r="F26" i="2" s="1"/>
  <c r="F22" i="2"/>
  <c r="C21" i="2"/>
  <c r="E21" i="2" s="1"/>
  <c r="F21" i="2" s="1"/>
  <c r="E20" i="2"/>
  <c r="F20" i="2" s="1"/>
  <c r="C18" i="2"/>
  <c r="E18" i="2" s="1"/>
  <c r="E17" i="2"/>
  <c r="F17" i="2" s="1"/>
  <c r="E16" i="2"/>
  <c r="F16" i="2" s="1"/>
  <c r="E15" i="2"/>
  <c r="F15" i="2" s="1"/>
  <c r="C14" i="2"/>
  <c r="E14" i="2" s="1"/>
  <c r="F14" i="2" s="1"/>
  <c r="E13" i="2"/>
  <c r="F13" i="2" s="1"/>
  <c r="E12" i="2"/>
  <c r="F12" i="2" s="1"/>
  <c r="E11" i="2"/>
  <c r="F11" i="2" s="1"/>
  <c r="C10" i="2"/>
  <c r="E61" i="1"/>
  <c r="A61" i="1"/>
  <c r="B61" i="1" s="1"/>
  <c r="E60" i="1"/>
  <c r="E62" i="1" s="1"/>
  <c r="A60" i="1"/>
  <c r="B60" i="1" s="1"/>
  <c r="F55" i="1"/>
  <c r="G55" i="1" s="1"/>
  <c r="F54" i="1"/>
  <c r="G54" i="1" s="1"/>
  <c r="F53" i="1"/>
  <c r="G53" i="1" s="1"/>
  <c r="F52" i="1"/>
  <c r="G52" i="1" s="1"/>
  <c r="F51" i="1"/>
  <c r="G51" i="1" s="1"/>
  <c r="F50" i="1"/>
  <c r="G50" i="1" s="1"/>
  <c r="F49" i="1"/>
  <c r="G49" i="1" s="1"/>
  <c r="F48" i="1"/>
  <c r="G48" i="1" s="1"/>
  <c r="F47" i="1"/>
  <c r="G47" i="1" s="1"/>
  <c r="F46" i="1"/>
  <c r="G46" i="1" s="1"/>
  <c r="F45" i="1"/>
  <c r="G45" i="1" s="1"/>
  <c r="F44" i="1"/>
  <c r="G44" i="1" s="1"/>
  <c r="F43" i="1"/>
  <c r="G43" i="1" s="1"/>
  <c r="F42" i="1"/>
  <c r="G42" i="1" s="1"/>
  <c r="F41" i="1"/>
  <c r="G41" i="1" s="1"/>
  <c r="F40" i="1"/>
  <c r="G40" i="1" s="1"/>
  <c r="F39" i="1"/>
  <c r="G39" i="1" s="1"/>
  <c r="F38" i="1"/>
  <c r="G38" i="1" s="1"/>
  <c r="F37" i="1"/>
  <c r="G37" i="1" s="1"/>
  <c r="F36" i="1"/>
  <c r="G36" i="1" s="1"/>
  <c r="F35" i="1"/>
  <c r="G35" i="1" s="1"/>
  <c r="F34" i="1"/>
  <c r="G34" i="1" s="1"/>
  <c r="F33" i="1"/>
  <c r="G33" i="1" s="1"/>
  <c r="F32" i="1"/>
  <c r="G32" i="1" s="1"/>
  <c r="F31" i="1"/>
  <c r="G31" i="1" s="1"/>
  <c r="F30" i="1"/>
  <c r="G30" i="1" s="1"/>
  <c r="F29" i="1"/>
  <c r="G29" i="1" s="1"/>
  <c r="F28" i="1"/>
  <c r="G28" i="1" s="1"/>
  <c r="F27" i="1"/>
  <c r="G27" i="1" s="1"/>
  <c r="F26" i="1"/>
  <c r="G26" i="1" s="1"/>
  <c r="F25" i="1"/>
  <c r="G25" i="1" s="1"/>
  <c r="F24" i="1"/>
  <c r="G24" i="1" s="1"/>
  <c r="F23" i="1"/>
  <c r="G23" i="1" s="1"/>
  <c r="F22" i="1"/>
  <c r="G22" i="1" s="1"/>
  <c r="F21" i="1"/>
  <c r="G21" i="1" s="1"/>
  <c r="F20" i="1"/>
  <c r="G20" i="1" s="1"/>
  <c r="F19" i="1"/>
  <c r="G19" i="1" s="1"/>
  <c r="F18" i="1"/>
  <c r="G18" i="1" s="1"/>
  <c r="F17" i="1"/>
  <c r="F61" i="1" s="1"/>
  <c r="F16" i="1"/>
  <c r="G16" i="1" s="1"/>
  <c r="F15" i="1"/>
  <c r="G15" i="1" s="1"/>
  <c r="F14" i="1"/>
  <c r="G14" i="1" s="1"/>
  <c r="F13" i="1"/>
  <c r="G13" i="1" s="1"/>
  <c r="F12" i="1"/>
  <c r="G12" i="1" s="1"/>
  <c r="F11" i="1"/>
  <c r="G11" i="1" s="1"/>
  <c r="F10" i="1"/>
  <c r="G10" i="1" s="1"/>
  <c r="F9" i="1"/>
  <c r="G9" i="1" s="1"/>
  <c r="F8" i="1"/>
  <c r="F60" i="1" s="1"/>
  <c r="F62" i="1" s="1"/>
  <c r="C82" i="2" l="1"/>
  <c r="E82" i="2" s="1"/>
  <c r="F82" i="2" s="1"/>
  <c r="F18" i="2"/>
  <c r="C25" i="2"/>
  <c r="E25" i="2" s="1"/>
  <c r="F25" i="2" s="1"/>
  <c r="C62" i="2"/>
  <c r="E62" i="2" s="1"/>
  <c r="F62" i="2" s="1"/>
  <c r="C9" i="2"/>
  <c r="E9" i="2" s="1"/>
  <c r="F9" i="2" s="1"/>
  <c r="E10" i="2"/>
  <c r="F10" i="2" s="1"/>
  <c r="C89" i="2"/>
  <c r="E89" i="2" s="1"/>
  <c r="F89" i="2" s="1"/>
  <c r="C73" i="2"/>
  <c r="C59" i="2"/>
  <c r="E59" i="2" s="1"/>
  <c r="F59" i="2" s="1"/>
  <c r="E74" i="2"/>
  <c r="F74" i="2" s="1"/>
  <c r="C51" i="2"/>
  <c r="E51" i="2" s="1"/>
  <c r="F51" i="2" s="1"/>
  <c r="A62" i="1"/>
  <c r="B62" i="1" s="1"/>
  <c r="G8" i="1"/>
  <c r="G17" i="1"/>
  <c r="C72" i="2" l="1"/>
  <c r="E72" i="2" s="1"/>
  <c r="F72" i="2" s="1"/>
  <c r="F19" i="2"/>
  <c r="E73" i="2"/>
  <c r="F73" i="2" s="1"/>
  <c r="C8" i="2"/>
  <c r="E8" i="2" s="1"/>
  <c r="F8" i="2" s="1"/>
  <c r="C98" i="2"/>
  <c r="E98" i="2" s="1"/>
  <c r="F98" i="2" s="1"/>
</calcChain>
</file>

<file path=xl/sharedStrings.xml><?xml version="1.0" encoding="utf-8"?>
<sst xmlns="http://schemas.openxmlformats.org/spreadsheetml/2006/main" count="310" uniqueCount="308">
  <si>
    <t>（二）</t>
    <phoneticPr fontId="3" type="noConversion"/>
  </si>
  <si>
    <t>台灣自來水股份有限公司第 10 區管理處</t>
    <phoneticPr fontId="3" type="noConversion"/>
  </si>
  <si>
    <t>損      益      表</t>
    <phoneticPr fontId="3" type="noConversion"/>
  </si>
  <si>
    <t xml:space="preserve"> 中 華 民 國  105  年 度</t>
    <phoneticPr fontId="3" type="noConversion"/>
  </si>
  <si>
    <t>單位：新臺幣元</t>
    <phoneticPr fontId="4" type="noConversion"/>
  </si>
  <si>
    <t>上年度
決算數</t>
    <phoneticPr fontId="4" type="noConversion"/>
  </si>
  <si>
    <t>科　　　　　　目</t>
  </si>
  <si>
    <t>本年度
決算數</t>
    <phoneticPr fontId="4" type="noConversion"/>
  </si>
  <si>
    <t>本年度
預算數</t>
    <phoneticPr fontId="4" type="noConversion"/>
  </si>
  <si>
    <t>比較增減</t>
  </si>
  <si>
    <t>名　　稱</t>
  </si>
  <si>
    <t>編號</t>
  </si>
  <si>
    <t>金額</t>
  </si>
  <si>
    <t>％</t>
  </si>
  <si>
    <t>營業收入</t>
  </si>
  <si>
    <t>41</t>
  </si>
  <si>
    <t>　銷售收入</t>
  </si>
  <si>
    <t>4101</t>
  </si>
  <si>
    <t>　　給水收入</t>
  </si>
  <si>
    <t>410105</t>
  </si>
  <si>
    <t>　勞務收入</t>
  </si>
  <si>
    <t>4102</t>
  </si>
  <si>
    <t>　　用戶新設給水裝置收入</t>
  </si>
  <si>
    <t>410216</t>
  </si>
  <si>
    <t>　其他營業收入</t>
  </si>
  <si>
    <t>4198</t>
  </si>
  <si>
    <t>　　代理收入</t>
  </si>
  <si>
    <t>419803</t>
  </si>
  <si>
    <t>　　政府補助收入</t>
  </si>
  <si>
    <t>419804</t>
  </si>
  <si>
    <t>　　什項營業收入</t>
  </si>
  <si>
    <t>419898</t>
  </si>
  <si>
    <t>營業成本</t>
  </si>
  <si>
    <t>51</t>
  </si>
  <si>
    <t>　銷售成本</t>
  </si>
  <si>
    <t>5101</t>
  </si>
  <si>
    <t>　　原水費用</t>
  </si>
  <si>
    <t>510114</t>
  </si>
  <si>
    <t>　　淨水費用</t>
  </si>
  <si>
    <t>510115</t>
  </si>
  <si>
    <t>　　供水費用</t>
  </si>
  <si>
    <t>510116</t>
  </si>
  <si>
    <t>　勞務成本</t>
  </si>
  <si>
    <t>5102</t>
  </si>
  <si>
    <t>　　用戶新設給水裝置成本</t>
  </si>
  <si>
    <t>510216</t>
  </si>
  <si>
    <t>　其他營業成本</t>
  </si>
  <si>
    <t>5198</t>
  </si>
  <si>
    <t>　　代理費用</t>
  </si>
  <si>
    <t>519803</t>
  </si>
  <si>
    <t>營業毛利（毛損）</t>
  </si>
  <si>
    <t>61</t>
  </si>
  <si>
    <t>營業費用</t>
  </si>
  <si>
    <t>52</t>
  </si>
  <si>
    <t>　業務費用</t>
  </si>
  <si>
    <t>5202</t>
  </si>
  <si>
    <t>　　業務費用</t>
  </si>
  <si>
    <t>520201</t>
  </si>
  <si>
    <t>　管理費用</t>
  </si>
  <si>
    <t>5203</t>
  </si>
  <si>
    <t>　　管理費用</t>
  </si>
  <si>
    <t>520301</t>
  </si>
  <si>
    <t>　其他營業費用</t>
  </si>
  <si>
    <t>5298</t>
  </si>
  <si>
    <t>　　研究發展費用</t>
  </si>
  <si>
    <t>529801</t>
  </si>
  <si>
    <t>　　員工訓練費用</t>
  </si>
  <si>
    <t>529802</t>
  </si>
  <si>
    <t>營業利益（損失）</t>
  </si>
  <si>
    <t>62</t>
  </si>
  <si>
    <t>營業外收入</t>
  </si>
  <si>
    <t>49</t>
  </si>
  <si>
    <t>　其他營業外收入</t>
  </si>
  <si>
    <t>4998</t>
  </si>
  <si>
    <t>　　投資性不動產收入</t>
  </si>
  <si>
    <t>499801</t>
  </si>
  <si>
    <t>　　賠償收入</t>
  </si>
  <si>
    <t>499802</t>
  </si>
  <si>
    <t>　　利息收入</t>
  </si>
  <si>
    <t>499804</t>
  </si>
  <si>
    <t>　　租賃收入</t>
  </si>
  <si>
    <t>499806</t>
  </si>
  <si>
    <t>　　什項收入</t>
  </si>
  <si>
    <t>499898</t>
  </si>
  <si>
    <t>營業外費用</t>
  </si>
  <si>
    <t>59</t>
  </si>
  <si>
    <t>　其他營業外費用</t>
  </si>
  <si>
    <t>5998</t>
  </si>
  <si>
    <t>　　投資性不動產費用</t>
  </si>
  <si>
    <t>599801</t>
  </si>
  <si>
    <t>　　租賃費用</t>
  </si>
  <si>
    <t>599806</t>
  </si>
  <si>
    <t>　　資產報廢損失</t>
  </si>
  <si>
    <t>599835</t>
  </si>
  <si>
    <t>　　什項費用</t>
  </si>
  <si>
    <t>599898</t>
  </si>
  <si>
    <t>營業外利益（損失）</t>
  </si>
  <si>
    <t>63</t>
  </si>
  <si>
    <t>稅前淨利（淨損）</t>
  </si>
  <si>
    <t>64</t>
  </si>
  <si>
    <t>繼續營業單位本期淨利（淨損）</t>
  </si>
  <si>
    <t>66</t>
  </si>
  <si>
    <t>本期淨利（淨損）</t>
  </si>
  <si>
    <t>68</t>
  </si>
  <si>
    <t>本期淨利(淨損)歸屬於:</t>
  </si>
  <si>
    <t>69</t>
  </si>
  <si>
    <t>　母公司業主:</t>
  </si>
  <si>
    <t>6901</t>
  </si>
  <si>
    <t>　　母公司業主:</t>
  </si>
  <si>
    <t>690101</t>
  </si>
  <si>
    <t>104-103</t>
    <phoneticPr fontId="4" type="noConversion"/>
  </si>
  <si>
    <t>說明：1.本表應填列至4級科目。</t>
    <phoneticPr fontId="20" type="noConversion"/>
  </si>
  <si>
    <t xml:space="preserve">      2.上年度決算數為審定數。</t>
    <phoneticPr fontId="20" type="noConversion"/>
  </si>
  <si>
    <t xml:space="preserve">      3.表列百分比（%）應列至百分比之小數點後兩位數。</t>
    <phoneticPr fontId="20" type="noConversion"/>
  </si>
  <si>
    <t>（五）</t>
    <phoneticPr fontId="3" type="noConversion"/>
  </si>
  <si>
    <t>資  產  負  債  表</t>
    <phoneticPr fontId="3" type="noConversion"/>
  </si>
  <si>
    <t>中 華 民 國 105 年 12 月 31 日</t>
    <phoneticPr fontId="3" type="noConversion"/>
  </si>
  <si>
    <t>單位：新臺幣元</t>
    <phoneticPr fontId="3" type="noConversion"/>
  </si>
  <si>
    <t>科目</t>
  </si>
  <si>
    <t>本年度
決算數</t>
    <phoneticPr fontId="3" type="noConversion"/>
  </si>
  <si>
    <t>上年度
決算數</t>
    <phoneticPr fontId="3" type="noConversion"/>
  </si>
  <si>
    <t>比較增減</t>
    <phoneticPr fontId="3" type="noConversion"/>
  </si>
  <si>
    <t>備註</t>
    <phoneticPr fontId="3" type="noConversion"/>
  </si>
  <si>
    <t>名稱</t>
  </si>
  <si>
    <t>編號</t>
    <phoneticPr fontId="3" type="noConversion"/>
  </si>
  <si>
    <t>%</t>
  </si>
  <si>
    <t>資產</t>
  </si>
  <si>
    <t>1</t>
  </si>
  <si>
    <t>　流動資產</t>
  </si>
  <si>
    <t>11</t>
  </si>
  <si>
    <t>　　現金</t>
  </si>
  <si>
    <t>1101</t>
  </si>
  <si>
    <t>　　　銀行存款</t>
  </si>
  <si>
    <t>110102</t>
  </si>
  <si>
    <t>　　　匯撥中現金</t>
  </si>
  <si>
    <t>110103</t>
  </si>
  <si>
    <t>　　　零用及週轉金</t>
  </si>
  <si>
    <t>110104</t>
  </si>
  <si>
    <t>　　應收款項</t>
  </si>
  <si>
    <t>1105</t>
  </si>
  <si>
    <t>　　　應收帳款</t>
  </si>
  <si>
    <t>110504</t>
  </si>
  <si>
    <t>　　　備抵呆帳－應收帳款</t>
  </si>
  <si>
    <t>110505</t>
  </si>
  <si>
    <t>　　　其他應收款</t>
  </si>
  <si>
    <t>110598</t>
  </si>
  <si>
    <t>　　存貨</t>
  </si>
  <si>
    <t>1108</t>
  </si>
  <si>
    <t>　　　物料</t>
  </si>
  <si>
    <t>110817</t>
  </si>
  <si>
    <t>　　　備抵存貨跌價</t>
  </si>
  <si>
    <t>110821</t>
  </si>
  <si>
    <t>　　預付款項</t>
  </si>
  <si>
    <t>1111</t>
  </si>
  <si>
    <t>　　　用品盤存</t>
  </si>
  <si>
    <t>111102</t>
  </si>
  <si>
    <t>　　　預付費用</t>
  </si>
  <si>
    <t>111103</t>
  </si>
  <si>
    <t>　　　進項稅額</t>
  </si>
  <si>
    <t>111106</t>
  </si>
  <si>
    <t>　不動產、廠房及設備</t>
  </si>
  <si>
    <t>14</t>
  </si>
  <si>
    <t>　　土地</t>
  </si>
  <si>
    <t>1401</t>
  </si>
  <si>
    <t>　　　土地</t>
  </si>
  <si>
    <t>140101</t>
  </si>
  <si>
    <t>　　　重估增值－土地</t>
  </si>
  <si>
    <t>140102</t>
  </si>
  <si>
    <t>　　土地改良物</t>
  </si>
  <si>
    <t>1402</t>
  </si>
  <si>
    <t>　　　土地改良物</t>
  </si>
  <si>
    <t>140201</t>
  </si>
  <si>
    <t>　　　累計折舊－土地改良物</t>
  </si>
  <si>
    <t>140204</t>
  </si>
  <si>
    <t>　　　累計減損－土地改良物</t>
  </si>
  <si>
    <t>140205</t>
  </si>
  <si>
    <t>　　房屋及建築</t>
  </si>
  <si>
    <t>1403</t>
  </si>
  <si>
    <t>　　　房屋及建築</t>
  </si>
  <si>
    <t>140301</t>
  </si>
  <si>
    <t>　　　重估增值－房屋及建築</t>
  </si>
  <si>
    <t>140302</t>
  </si>
  <si>
    <t>　　　累計折舊－房屋及建築</t>
  </si>
  <si>
    <t>140304</t>
  </si>
  <si>
    <t>　　　累計減損－房屋及建築</t>
  </si>
  <si>
    <t>140305</t>
  </si>
  <si>
    <t>　　機械及設備</t>
  </si>
  <si>
    <t>1404</t>
  </si>
  <si>
    <t>　　　機械及設備</t>
  </si>
  <si>
    <t>140401</t>
  </si>
  <si>
    <t>　　　重估增值－機械及設備</t>
  </si>
  <si>
    <t>140402</t>
  </si>
  <si>
    <t>　　　累計折舊－機械及設備</t>
  </si>
  <si>
    <t>140404</t>
  </si>
  <si>
    <t>　　　累計減損－機械及設備</t>
  </si>
  <si>
    <t>140405</t>
  </si>
  <si>
    <t>1405</t>
  </si>
  <si>
    <t>　　　交通及運輸設備</t>
  </si>
  <si>
    <t>140501</t>
  </si>
  <si>
    <t>　　　累計折舊－交通及運輸設備</t>
  </si>
  <si>
    <t>140504</t>
  </si>
  <si>
    <t>　　什項設備</t>
  </si>
  <si>
    <t>1406</t>
  </si>
  <si>
    <t>　　　什項設備</t>
  </si>
  <si>
    <t>140601</t>
  </si>
  <si>
    <t>　　　累計折舊－什項設備</t>
  </si>
  <si>
    <t>140604</t>
  </si>
  <si>
    <t>　　購建中固定資產</t>
  </si>
  <si>
    <t>1408</t>
  </si>
  <si>
    <t>　　　未完工程</t>
  </si>
  <si>
    <t>140801</t>
  </si>
  <si>
    <t>　投資性不動產</t>
  </si>
  <si>
    <t>15</t>
  </si>
  <si>
    <t>　　投資性不動產－土地</t>
  </si>
  <si>
    <t>1501</t>
  </si>
  <si>
    <t>　　　投資性不動產－土地</t>
  </si>
  <si>
    <t>150101</t>
  </si>
  <si>
    <t>　　　重估增值－投資性不動產（土地）</t>
  </si>
  <si>
    <t>150102</t>
  </si>
  <si>
    <t>　　投資性不動產－房屋及建築</t>
  </si>
  <si>
    <t>1503</t>
  </si>
  <si>
    <t>　　　投資性不動產－房屋及建築</t>
  </si>
  <si>
    <t>150301</t>
  </si>
  <si>
    <t>　　　重估增值－投資性不動產（房屋及建築）</t>
  </si>
  <si>
    <t>150302</t>
  </si>
  <si>
    <t>　　　累計折舊－投資性不動產（房屋及建築）</t>
  </si>
  <si>
    <t>150304</t>
  </si>
  <si>
    <t>　無形資產</t>
  </si>
  <si>
    <t>16</t>
  </si>
  <si>
    <t>　　無形資產</t>
  </si>
  <si>
    <t>1601</t>
  </si>
  <si>
    <t>　　　電腦軟體</t>
  </si>
  <si>
    <t>160105</t>
  </si>
  <si>
    <t>　其他資產</t>
  </si>
  <si>
    <t>18</t>
  </si>
  <si>
    <t>　　遞延資產</t>
  </si>
  <si>
    <t>1802</t>
  </si>
  <si>
    <t>　　　其他遞延資產</t>
  </si>
  <si>
    <t>180298</t>
  </si>
  <si>
    <t>　　待整理資產</t>
  </si>
  <si>
    <t>1804</t>
  </si>
  <si>
    <t>　　　其他待整理資產</t>
  </si>
  <si>
    <t>180498</t>
  </si>
  <si>
    <t>　　什項資產</t>
  </si>
  <si>
    <t>1897</t>
  </si>
  <si>
    <t>　　　催收款項</t>
  </si>
  <si>
    <t>189702</t>
  </si>
  <si>
    <t>　　　備抵呆帳－催收款項</t>
  </si>
  <si>
    <t>189705</t>
  </si>
  <si>
    <t>　　　存出保證金</t>
  </si>
  <si>
    <t>189721</t>
  </si>
  <si>
    <t>合計</t>
  </si>
  <si>
    <t>　</t>
  </si>
  <si>
    <t>負債</t>
  </si>
  <si>
    <t>2</t>
  </si>
  <si>
    <t>　流動負債</t>
  </si>
  <si>
    <t>21</t>
  </si>
  <si>
    <t>　　應付款項</t>
  </si>
  <si>
    <t>2105</t>
  </si>
  <si>
    <t>　　　應付代收款</t>
  </si>
  <si>
    <t>210503</t>
  </si>
  <si>
    <t>　　　應付費用</t>
  </si>
  <si>
    <t>210505</t>
  </si>
  <si>
    <t>　　　應付工程款</t>
  </si>
  <si>
    <t>210507</t>
  </si>
  <si>
    <t>　　　其他應付款</t>
  </si>
  <si>
    <t>210598</t>
  </si>
  <si>
    <t>　　預收款項</t>
  </si>
  <si>
    <t>2108</t>
  </si>
  <si>
    <t>　　　預收收入</t>
  </si>
  <si>
    <t>210803</t>
  </si>
  <si>
    <t>　　　銷項稅額</t>
  </si>
  <si>
    <t>210806</t>
  </si>
  <si>
    <t>　其他負債</t>
  </si>
  <si>
    <t>28</t>
  </si>
  <si>
    <t>　　遞延負債</t>
  </si>
  <si>
    <t>2802</t>
  </si>
  <si>
    <t>　　　遞延收入</t>
  </si>
  <si>
    <t>280201</t>
  </si>
  <si>
    <t>　　遞延所得稅負債</t>
  </si>
  <si>
    <t>2803</t>
  </si>
  <si>
    <t>　　　估計應付土地增值稅</t>
  </si>
  <si>
    <t>280302</t>
  </si>
  <si>
    <t>　　什項負債</t>
  </si>
  <si>
    <t>2897</t>
  </si>
  <si>
    <t>　　　存入保證金</t>
  </si>
  <si>
    <t>289701</t>
  </si>
  <si>
    <t>　往來及兌換</t>
  </si>
  <si>
    <t>29</t>
  </si>
  <si>
    <t>　　內部往來</t>
  </si>
  <si>
    <t>2901</t>
  </si>
  <si>
    <t>　　　內部往來</t>
  </si>
  <si>
    <t>290101</t>
  </si>
  <si>
    <t>權益</t>
  </si>
  <si>
    <t>3</t>
  </si>
  <si>
    <t>　保留盈餘（累積虧損）</t>
  </si>
  <si>
    <t>33</t>
  </si>
  <si>
    <t>　　累積虧損</t>
  </si>
  <si>
    <t>3303</t>
  </si>
  <si>
    <t>　　　累積虧損</t>
  </si>
  <si>
    <t>330301</t>
  </si>
  <si>
    <t>合計</t>
    <phoneticPr fontId="3" type="noConversion"/>
  </si>
  <si>
    <t>說明：截至105年12月31日止「189904保證品」與其對方科目「289904存入保證品」各列帳19,060,193元，係屬</t>
    <phoneticPr fontId="3" type="noConversion"/>
  </si>
  <si>
    <t xml:space="preserve">      備忘性質之或有資產及或有負債科目，為免資產負債虛增起見，未於表內列示。</t>
  </si>
  <si>
    <t>說明：1.本表應填列至會計科目5級。</t>
  </si>
  <si>
    <t xml:space="preserve">      2.上年度決算數為審定數。</t>
  </si>
  <si>
    <t xml:space="preserve">      3.表列百分比（%）應列至百分比之小數點後兩位數。</t>
  </si>
  <si>
    <t>　　交通及運輸設備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</si>
</sst>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76" formatCode="#,##0.00_ "/>
    <numFmt numFmtId="177" formatCode="#,##0.00_);[Red]\(#,##0.00\)"/>
    <numFmt numFmtId="178" formatCode="0.00_ "/>
    <numFmt numFmtId="179" formatCode="_(* #,##0.00_);_(* \(#,##0.00\);_(* &quot;-&quot;??_);_(@_)"/>
    <numFmt numFmtId="180" formatCode="_(* #,##0_);_(* \(#,##0\);_(* &quot;-&quot;_);_(@_)"/>
    <numFmt numFmtId="181" formatCode="#,##0.00_ ;[Red]\-#,##0.00\ "/>
    <numFmt numFmtId="182" formatCode="#,##0.0_ ;[Red]\-#,##0.0\ "/>
  </numFmts>
  <fonts count="28">
    <font>
      <sz val="12"/>
      <name val="Times New Roman"/>
      <family val="1"/>
    </font>
    <font>
      <sz val="12"/>
      <name val="Times New Roman"/>
      <family val="1"/>
    </font>
    <font>
      <sz val="12"/>
      <name val="標楷體"/>
      <family val="4"/>
      <charset val="136"/>
    </font>
    <font>
      <sz val="9"/>
      <name val="細明體"/>
      <family val="3"/>
      <charset val="136"/>
    </font>
    <font>
      <sz val="10"/>
      <name val="標楷體"/>
      <family val="4"/>
      <charset val="136"/>
    </font>
    <font>
      <sz val="8"/>
      <name val="標楷體"/>
      <family val="4"/>
      <charset val="136"/>
    </font>
    <font>
      <sz val="8"/>
      <name val="Times New Roman"/>
      <family val="1"/>
    </font>
    <font>
      <sz val="14"/>
      <name val="標楷體"/>
      <family val="4"/>
      <charset val="136"/>
    </font>
    <font>
      <b/>
      <u/>
      <sz val="14"/>
      <name val="標楷體"/>
      <family val="4"/>
      <charset val="136"/>
    </font>
    <font>
      <sz val="11"/>
      <name val="細明體"/>
      <family val="3"/>
      <charset val="136"/>
    </font>
    <font>
      <sz val="12"/>
      <name val="細明體"/>
      <family val="3"/>
      <charset val="136"/>
    </font>
    <font>
      <b/>
      <sz val="16"/>
      <name val="標楷體"/>
      <family val="4"/>
      <charset val="136"/>
    </font>
    <font>
      <b/>
      <u/>
      <sz val="18"/>
      <name val="標楷體"/>
      <family val="4"/>
      <charset val="136"/>
    </font>
    <font>
      <sz val="11"/>
      <name val="標楷體"/>
      <family val="4"/>
      <charset val="136"/>
    </font>
    <font>
      <sz val="10"/>
      <name val="微軟正黑體"/>
      <family val="2"/>
      <charset val="136"/>
    </font>
    <font>
      <sz val="10"/>
      <name val="Times New Roman"/>
      <family val="1"/>
    </font>
    <font>
      <sz val="9"/>
      <name val="微軟正黑體"/>
      <family val="2"/>
      <charset val="136"/>
    </font>
    <font>
      <sz val="9"/>
      <name val="Times New Roman"/>
      <family val="1"/>
    </font>
    <font>
      <sz val="9"/>
      <name val="標楷體"/>
      <family val="4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微軟正黑體"/>
      <family val="2"/>
      <charset val="136"/>
    </font>
    <font>
      <sz val="14"/>
      <name val="微軟正黑體"/>
      <family val="2"/>
      <charset val="136"/>
    </font>
    <font>
      <sz val="8"/>
      <name val="微軟正黑體"/>
      <family val="2"/>
      <charset val="136"/>
    </font>
    <font>
      <b/>
      <sz val="9"/>
      <name val="微軟正黑體"/>
      <family val="2"/>
      <charset val="136"/>
    </font>
    <font>
      <b/>
      <sz val="9"/>
      <name val="Times New Roman"/>
      <family val="1"/>
    </font>
    <font>
      <b/>
      <sz val="12"/>
      <name val="標楷體"/>
      <family val="4"/>
      <charset val="136"/>
    </font>
    <font>
      <b/>
      <sz val="9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19" fillId="0" borderId="0">
      <alignment vertical="center"/>
    </xf>
  </cellStyleXfs>
  <cellXfs count="136">
    <xf numFmtId="0" fontId="0" fillId="0" borderId="0" xfId="0"/>
    <xf numFmtId="176" fontId="2" fillId="0" borderId="0" xfId="0" applyNumberFormat="1" applyFont="1" applyAlignment="1">
      <alignment vertical="center" shrinkToFit="1"/>
    </xf>
    <xf numFmtId="0" fontId="5" fillId="0" borderId="0" xfId="3" applyFont="1" applyBorder="1" applyAlignment="1">
      <alignment horizontal="left" vertical="top" shrinkToFit="1"/>
    </xf>
    <xf numFmtId="0" fontId="6" fillId="0" borderId="0" xfId="3" applyFont="1" applyBorder="1" applyAlignment="1">
      <alignment horizontal="left" vertical="top" shrinkToFit="1"/>
    </xf>
    <xf numFmtId="176" fontId="6" fillId="0" borderId="0" xfId="3" applyNumberFormat="1" applyFont="1" applyBorder="1" applyAlignment="1">
      <alignment horizontal="right" vertical="top" shrinkToFit="1"/>
    </xf>
    <xf numFmtId="0" fontId="4" fillId="0" borderId="0" xfId="3" applyBorder="1" applyAlignment="1">
      <alignment horizontal="left" vertical="top" wrapText="1"/>
    </xf>
    <xf numFmtId="177" fontId="7" fillId="0" borderId="0" xfId="0" applyNumberFormat="1" applyFont="1" applyBorder="1" applyAlignment="1">
      <alignment horizontal="center" vertical="center" shrinkToFit="1"/>
    </xf>
    <xf numFmtId="177" fontId="8" fillId="0" borderId="0" xfId="0" applyNumberFormat="1" applyFont="1" applyBorder="1" applyAlignment="1">
      <alignment vertical="center"/>
    </xf>
    <xf numFmtId="176" fontId="8" fillId="0" borderId="0" xfId="0" applyNumberFormat="1" applyFont="1" applyBorder="1" applyAlignment="1">
      <alignment horizontal="center" vertical="center"/>
    </xf>
    <xf numFmtId="176" fontId="9" fillId="0" borderId="0" xfId="0" applyNumberFormat="1" applyFont="1" applyBorder="1" applyAlignment="1">
      <alignment vertical="center"/>
    </xf>
    <xf numFmtId="176" fontId="10" fillId="0" borderId="0" xfId="0" applyNumberFormat="1" applyFont="1" applyBorder="1" applyAlignment="1">
      <alignment vertical="center"/>
    </xf>
    <xf numFmtId="177" fontId="11" fillId="0" borderId="0" xfId="0" applyNumberFormat="1" applyFont="1" applyBorder="1" applyAlignment="1">
      <alignment horizontal="center" vertical="center" shrinkToFit="1"/>
    </xf>
    <xf numFmtId="177" fontId="12" fillId="0" borderId="0" xfId="0" applyNumberFormat="1" applyFont="1" applyBorder="1" applyAlignment="1">
      <alignment vertical="center"/>
    </xf>
    <xf numFmtId="178" fontId="12" fillId="0" borderId="0" xfId="0" applyNumberFormat="1" applyFont="1" applyBorder="1" applyAlignment="1">
      <alignment horizontal="center" vertical="center"/>
    </xf>
    <xf numFmtId="176" fontId="13" fillId="0" borderId="0" xfId="0" applyNumberFormat="1" applyFont="1" applyBorder="1" applyAlignment="1">
      <alignment vertical="center"/>
    </xf>
    <xf numFmtId="176" fontId="7" fillId="0" borderId="0" xfId="0" applyNumberFormat="1" applyFont="1" applyBorder="1" applyAlignment="1">
      <alignment vertical="center"/>
    </xf>
    <xf numFmtId="49" fontId="2" fillId="0" borderId="0" xfId="0" applyNumberFormat="1" applyFont="1" applyBorder="1" applyAlignment="1">
      <alignment horizontal="center" vertical="center" shrinkToFit="1"/>
    </xf>
    <xf numFmtId="176" fontId="2" fillId="0" borderId="0" xfId="0" applyNumberFormat="1" applyFont="1" applyBorder="1" applyAlignment="1">
      <alignment horizontal="right" vertical="center"/>
    </xf>
    <xf numFmtId="178" fontId="2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vertical="center"/>
    </xf>
    <xf numFmtId="178" fontId="7" fillId="0" borderId="0" xfId="0" applyNumberFormat="1" applyFont="1" applyBorder="1" applyAlignment="1">
      <alignment horizontal="center" vertical="center"/>
    </xf>
    <xf numFmtId="177" fontId="2" fillId="0" borderId="0" xfId="0" applyNumberFormat="1" applyFont="1" applyBorder="1" applyAlignment="1">
      <alignment vertical="center" shrinkToFit="1"/>
    </xf>
    <xf numFmtId="178" fontId="2" fillId="0" borderId="0" xfId="0" applyNumberFormat="1" applyFont="1" applyBorder="1" applyAlignment="1">
      <alignment horizontal="center" vertical="center" shrinkToFit="1"/>
    </xf>
    <xf numFmtId="49" fontId="4" fillId="0" borderId="0" xfId="0" applyNumberFormat="1" applyFont="1" applyBorder="1" applyAlignment="1">
      <alignment vertical="center" shrinkToFit="1"/>
    </xf>
    <xf numFmtId="177" fontId="2" fillId="0" borderId="0" xfId="0" applyNumberFormat="1" applyFont="1" applyBorder="1" applyAlignment="1">
      <alignment horizontal="center" vertical="center" shrinkToFit="1"/>
    </xf>
    <xf numFmtId="177" fontId="5" fillId="0" borderId="0" xfId="0" applyNumberFormat="1" applyFont="1" applyBorder="1" applyAlignment="1">
      <alignment horizontal="right" vertical="center" shrinkToFit="1"/>
    </xf>
    <xf numFmtId="4" fontId="14" fillId="0" borderId="1" xfId="3" applyNumberFormat="1" applyFont="1" applyBorder="1" applyAlignment="1">
      <alignment horizontal="center" vertical="center" wrapText="1" shrinkToFit="1"/>
    </xf>
    <xf numFmtId="0" fontId="14" fillId="0" borderId="1" xfId="3" applyNumberFormat="1" applyFont="1" applyBorder="1" applyAlignment="1">
      <alignment horizontal="center" vertical="center" shrinkToFit="1"/>
    </xf>
    <xf numFmtId="176" fontId="14" fillId="0" borderId="2" xfId="3" applyNumberFormat="1" applyFont="1" applyBorder="1" applyAlignment="1">
      <alignment horizontal="center" vertical="center" wrapText="1" shrinkToFit="1"/>
    </xf>
    <xf numFmtId="176" fontId="14" fillId="0" borderId="1" xfId="3" applyNumberFormat="1" applyFont="1" applyBorder="1" applyAlignment="1">
      <alignment horizontal="center" vertical="center" wrapText="1" shrinkToFit="1"/>
    </xf>
    <xf numFmtId="0" fontId="4" fillId="0" borderId="0" xfId="3" applyNumberFormat="1" applyBorder="1" applyAlignment="1">
      <alignment horizontal="left" vertical="top" wrapText="1"/>
    </xf>
    <xf numFmtId="4" fontId="14" fillId="0" borderId="1" xfId="3" applyNumberFormat="1" applyFont="1" applyBorder="1" applyAlignment="1">
      <alignment horizontal="center" vertical="center" shrinkToFit="1"/>
    </xf>
    <xf numFmtId="0" fontId="14" fillId="0" borderId="1" xfId="3" applyNumberFormat="1" applyFont="1" applyBorder="1" applyAlignment="1">
      <alignment horizontal="center" vertical="center" shrinkToFit="1"/>
    </xf>
    <xf numFmtId="176" fontId="14" fillId="0" borderId="3" xfId="3" applyNumberFormat="1" applyFont="1" applyBorder="1" applyAlignment="1">
      <alignment horizontal="center" vertical="center" wrapText="1" shrinkToFit="1"/>
    </xf>
    <xf numFmtId="176" fontId="14" fillId="0" borderId="1" xfId="3" applyNumberFormat="1" applyFont="1" applyBorder="1" applyAlignment="1">
      <alignment horizontal="center" vertical="center" shrinkToFit="1"/>
    </xf>
    <xf numFmtId="176" fontId="14" fillId="0" borderId="1" xfId="3" applyNumberFormat="1" applyFont="1" applyBorder="1" applyAlignment="1">
      <alignment horizontal="center" vertical="center" shrinkToFit="1"/>
    </xf>
    <xf numFmtId="0" fontId="4" fillId="0" borderId="0" xfId="3" applyNumberFormat="1" applyBorder="1" applyAlignment="1">
      <alignment horizontal="center" vertical="center" wrapText="1"/>
    </xf>
    <xf numFmtId="40" fontId="15" fillId="0" borderId="2" xfId="1" applyNumberFormat="1" applyFont="1" applyBorder="1" applyAlignment="1">
      <alignment vertical="center" shrinkToFit="1"/>
    </xf>
    <xf numFmtId="178" fontId="14" fillId="0" borderId="2" xfId="2" applyNumberFormat="1" applyFont="1" applyBorder="1" applyAlignment="1">
      <alignment vertical="center" shrinkToFit="1"/>
    </xf>
    <xf numFmtId="49" fontId="4" fillId="0" borderId="2" xfId="2" applyNumberFormat="1" applyFont="1" applyBorder="1" applyAlignment="1">
      <alignment vertical="center" shrinkToFit="1"/>
    </xf>
    <xf numFmtId="40" fontId="15" fillId="0" borderId="4" xfId="1" applyNumberFormat="1" applyFont="1" applyBorder="1" applyAlignment="1">
      <alignment vertical="center" shrinkToFit="1"/>
    </xf>
    <xf numFmtId="178" fontId="14" fillId="0" borderId="4" xfId="2" applyNumberFormat="1" applyFont="1" applyBorder="1" applyAlignment="1">
      <alignment vertical="center" shrinkToFit="1"/>
    </xf>
    <xf numFmtId="49" fontId="4" fillId="0" borderId="4" xfId="2" applyNumberFormat="1" applyFont="1" applyBorder="1" applyAlignment="1">
      <alignment vertical="center" shrinkToFit="1"/>
    </xf>
    <xf numFmtId="178" fontId="14" fillId="0" borderId="4" xfId="2" applyNumberFormat="1" applyFont="1" applyBorder="1" applyAlignment="1">
      <alignment horizontal="left" vertical="center" shrinkToFit="1"/>
    </xf>
    <xf numFmtId="49" fontId="4" fillId="0" borderId="4" xfId="2" applyNumberFormat="1" applyFont="1" applyBorder="1" applyAlignment="1">
      <alignment horizontal="left" vertical="center" shrinkToFit="1"/>
    </xf>
    <xf numFmtId="176" fontId="4" fillId="0" borderId="0" xfId="3" applyNumberFormat="1" applyBorder="1" applyAlignment="1">
      <alignment horizontal="left" vertical="top" wrapText="1"/>
    </xf>
    <xf numFmtId="40" fontId="15" fillId="0" borderId="3" xfId="1" applyNumberFormat="1" applyFont="1" applyBorder="1" applyAlignment="1">
      <alignment vertical="center" shrinkToFit="1"/>
    </xf>
    <xf numFmtId="178" fontId="14" fillId="0" borderId="3" xfId="2" applyNumberFormat="1" applyFont="1" applyBorder="1" applyAlignment="1">
      <alignment horizontal="left" vertical="center" shrinkToFit="1"/>
    </xf>
    <xf numFmtId="49" fontId="4" fillId="0" borderId="3" xfId="2" applyNumberFormat="1" applyFont="1" applyBorder="1" applyAlignment="1">
      <alignment horizontal="left" vertical="center" shrinkToFit="1"/>
    </xf>
    <xf numFmtId="0" fontId="16" fillId="0" borderId="4" xfId="3" applyFont="1" applyBorder="1" applyAlignment="1">
      <alignment vertical="top" shrinkToFit="1"/>
    </xf>
    <xf numFmtId="0" fontId="17" fillId="0" borderId="4" xfId="3" applyFont="1" applyBorder="1" applyAlignment="1">
      <alignment horizontal="left" vertical="top" shrinkToFit="1"/>
    </xf>
    <xf numFmtId="181" fontId="17" fillId="0" borderId="4" xfId="3" applyNumberFormat="1" applyFont="1" applyBorder="1" applyAlignment="1">
      <alignment horizontal="right" vertical="top" shrinkToFit="1"/>
    </xf>
    <xf numFmtId="182" fontId="17" fillId="0" borderId="4" xfId="3" applyNumberFormat="1" applyFont="1" applyBorder="1" applyAlignment="1">
      <alignment horizontal="right" vertical="top" shrinkToFit="1"/>
    </xf>
    <xf numFmtId="4" fontId="17" fillId="0" borderId="4" xfId="3" applyNumberFormat="1" applyFont="1" applyBorder="1" applyAlignment="1">
      <alignment horizontal="right" vertical="top" shrinkToFit="1"/>
    </xf>
    <xf numFmtId="181" fontId="18" fillId="0" borderId="4" xfId="3" applyNumberFormat="1" applyFont="1" applyBorder="1" applyAlignment="1">
      <alignment vertical="top" shrinkToFit="1"/>
    </xf>
    <xf numFmtId="176" fontId="17" fillId="0" borderId="4" xfId="3" applyNumberFormat="1" applyFont="1" applyBorder="1" applyAlignment="1">
      <alignment horizontal="right" vertical="top" shrinkToFit="1"/>
    </xf>
    <xf numFmtId="181" fontId="18" fillId="0" borderId="4" xfId="3" applyNumberFormat="1" applyFont="1" applyBorder="1" applyAlignment="1">
      <alignment horizontal="right" vertical="top" shrinkToFit="1"/>
    </xf>
    <xf numFmtId="0" fontId="18" fillId="0" borderId="4" xfId="3" applyFont="1" applyBorder="1" applyAlignment="1">
      <alignment vertical="top" shrinkToFit="1"/>
    </xf>
    <xf numFmtId="4" fontId="17" fillId="0" borderId="3" xfId="3" applyNumberFormat="1" applyFont="1" applyBorder="1" applyAlignment="1">
      <alignment horizontal="right" vertical="top" shrinkToFit="1"/>
    </xf>
    <xf numFmtId="0" fontId="18" fillId="0" borderId="3" xfId="3" applyFont="1" applyBorder="1" applyAlignment="1">
      <alignment vertical="top" shrinkToFit="1"/>
    </xf>
    <xf numFmtId="0" fontId="17" fillId="0" borderId="3" xfId="3" applyFont="1" applyBorder="1" applyAlignment="1">
      <alignment horizontal="left" vertical="top" shrinkToFit="1"/>
    </xf>
    <xf numFmtId="176" fontId="17" fillId="0" borderId="3" xfId="3" applyNumberFormat="1" applyFont="1" applyBorder="1" applyAlignment="1">
      <alignment horizontal="right" vertical="top" shrinkToFit="1"/>
    </xf>
    <xf numFmtId="0" fontId="2" fillId="0" borderId="5" xfId="4" applyNumberFormat="1" applyFont="1" applyBorder="1" applyAlignment="1">
      <alignment horizontal="left" vertical="center"/>
    </xf>
    <xf numFmtId="0" fontId="0" fillId="0" borderId="5" xfId="0" applyBorder="1" applyAlignment="1">
      <alignment vertical="center"/>
    </xf>
    <xf numFmtId="0" fontId="2" fillId="0" borderId="0" xfId="4" applyFont="1" applyBorder="1">
      <alignment vertical="center"/>
    </xf>
    <xf numFmtId="0" fontId="2" fillId="0" borderId="0" xfId="4" applyNumberFormat="1" applyFont="1" applyBorder="1" applyAlignment="1">
      <alignment horizontal="left" vertical="center" shrinkToFit="1"/>
    </xf>
    <xf numFmtId="178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 vertical="center"/>
    </xf>
    <xf numFmtId="49" fontId="2" fillId="0" borderId="0" xfId="0" applyNumberFormat="1" applyFont="1" applyAlignment="1">
      <alignment vertical="center"/>
    </xf>
    <xf numFmtId="176" fontId="10" fillId="0" borderId="0" xfId="0" applyNumberFormat="1" applyFont="1" applyAlignment="1">
      <alignment vertical="center"/>
    </xf>
    <xf numFmtId="176" fontId="2" fillId="0" borderId="0" xfId="0" applyNumberFormat="1" applyFont="1" applyAlignment="1">
      <alignment vertical="center"/>
    </xf>
    <xf numFmtId="4" fontId="6" fillId="0" borderId="0" xfId="3" applyNumberFormat="1" applyFont="1" applyBorder="1" applyAlignment="1">
      <alignment horizontal="right" vertical="top" shrinkToFit="1"/>
    </xf>
    <xf numFmtId="49" fontId="4" fillId="0" borderId="0" xfId="0" applyNumberFormat="1" applyFont="1" applyAlignment="1">
      <alignment horizontal="center" vertical="center" shrinkToFit="1"/>
    </xf>
    <xf numFmtId="176" fontId="6" fillId="0" borderId="0" xfId="0" applyNumberFormat="1" applyFont="1" applyAlignment="1">
      <alignment vertical="center"/>
    </xf>
    <xf numFmtId="176" fontId="8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176" fontId="12" fillId="0" borderId="0" xfId="0" applyNumberFormat="1" applyFont="1" applyBorder="1" applyAlignment="1">
      <alignment horizontal="center" vertical="center"/>
    </xf>
    <xf numFmtId="176" fontId="2" fillId="0" borderId="0" xfId="0" applyNumberFormat="1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176" fontId="21" fillId="0" borderId="6" xfId="0" applyNumberFormat="1" applyFont="1" applyBorder="1" applyAlignment="1">
      <alignment vertical="center"/>
    </xf>
    <xf numFmtId="176" fontId="22" fillId="0" borderId="6" xfId="0" applyNumberFormat="1" applyFont="1" applyBorder="1" applyAlignment="1">
      <alignment horizontal="center" vertical="center" shrinkToFit="1"/>
    </xf>
    <xf numFmtId="176" fontId="23" fillId="0" borderId="0" xfId="0" applyNumberFormat="1" applyFont="1" applyBorder="1" applyAlignment="1">
      <alignment horizontal="right" vertical="center"/>
    </xf>
    <xf numFmtId="176" fontId="22" fillId="0" borderId="0" xfId="0" applyNumberFormat="1" applyFont="1" applyBorder="1" applyAlignment="1">
      <alignment horizontal="center" vertical="center"/>
    </xf>
    <xf numFmtId="176" fontId="18" fillId="0" borderId="6" xfId="0" applyNumberFormat="1" applyFont="1" applyBorder="1" applyAlignment="1">
      <alignment horizontal="right" vertical="center"/>
    </xf>
    <xf numFmtId="0" fontId="18" fillId="0" borderId="6" xfId="0" applyFont="1" applyBorder="1" applyAlignment="1">
      <alignment vertical="center"/>
    </xf>
    <xf numFmtId="176" fontId="16" fillId="0" borderId="7" xfId="0" applyNumberFormat="1" applyFont="1" applyBorder="1" applyAlignment="1">
      <alignment horizontal="distributed" vertical="center" justifyLastLine="1"/>
    </xf>
    <xf numFmtId="176" fontId="16" fillId="0" borderId="8" xfId="0" applyNumberFormat="1" applyFont="1" applyBorder="1" applyAlignment="1">
      <alignment horizontal="distributed" vertical="center" justifyLastLine="1"/>
    </xf>
    <xf numFmtId="176" fontId="16" fillId="0" borderId="2" xfId="0" applyNumberFormat="1" applyFont="1" applyBorder="1" applyAlignment="1">
      <alignment horizontal="distributed" vertical="center" wrapText="1" justifyLastLine="1"/>
    </xf>
    <xf numFmtId="176" fontId="16" fillId="0" borderId="9" xfId="0" applyNumberFormat="1" applyFont="1" applyBorder="1" applyAlignment="1">
      <alignment horizontal="distributed" vertical="center" justifyLastLine="1"/>
    </xf>
    <xf numFmtId="176" fontId="16" fillId="0" borderId="2" xfId="0" applyNumberFormat="1" applyFont="1" applyBorder="1" applyAlignment="1">
      <alignment horizontal="distributed" vertical="center" justifyLastLine="1"/>
    </xf>
    <xf numFmtId="176" fontId="16" fillId="0" borderId="1" xfId="0" applyNumberFormat="1" applyFont="1" applyBorder="1" applyAlignment="1">
      <alignment horizontal="distributed" vertical="center" justifyLastLine="1"/>
    </xf>
    <xf numFmtId="49" fontId="16" fillId="0" borderId="1" xfId="0" applyNumberFormat="1" applyFont="1" applyBorder="1" applyAlignment="1">
      <alignment horizontal="center" vertical="center" shrinkToFit="1"/>
    </xf>
    <xf numFmtId="176" fontId="16" fillId="0" borderId="3" xfId="0" applyNumberFormat="1" applyFont="1" applyBorder="1" applyAlignment="1">
      <alignment horizontal="distributed" vertical="center" wrapText="1" justifyLastLine="1"/>
    </xf>
    <xf numFmtId="176" fontId="16" fillId="0" borderId="7" xfId="0" applyNumberFormat="1" applyFont="1" applyBorder="1" applyAlignment="1">
      <alignment horizontal="distributed" vertical="center" justifyLastLine="1"/>
    </xf>
    <xf numFmtId="0" fontId="16" fillId="0" borderId="3" xfId="0" applyFont="1" applyBorder="1" applyAlignment="1">
      <alignment horizontal="distributed" vertical="center" justifyLastLine="1"/>
    </xf>
    <xf numFmtId="0" fontId="24" fillId="0" borderId="2" xfId="0" applyNumberFormat="1" applyFont="1" applyBorder="1" applyAlignment="1">
      <alignment vertical="center" wrapText="1"/>
    </xf>
    <xf numFmtId="0" fontId="25" fillId="0" borderId="2" xfId="0" applyNumberFormat="1" applyFont="1" applyBorder="1" applyAlignment="1">
      <alignment horizontal="left" vertical="center" shrinkToFit="1"/>
    </xf>
    <xf numFmtId="40" fontId="25" fillId="0" borderId="2" xfId="0" applyNumberFormat="1" applyFont="1" applyBorder="1" applyAlignment="1">
      <alignment horizontal="right" vertical="center"/>
    </xf>
    <xf numFmtId="40" fontId="25" fillId="0" borderId="4" xfId="0" applyNumberFormat="1" applyFont="1" applyBorder="1" applyAlignment="1">
      <alignment horizontal="right" vertical="center"/>
    </xf>
    <xf numFmtId="40" fontId="25" fillId="0" borderId="2" xfId="0" applyNumberFormat="1" applyFont="1" applyBorder="1" applyAlignment="1">
      <alignment vertical="center"/>
    </xf>
    <xf numFmtId="176" fontId="26" fillId="0" borderId="0" xfId="0" applyNumberFormat="1" applyFont="1" applyAlignment="1">
      <alignment vertical="center"/>
    </xf>
    <xf numFmtId="0" fontId="24" fillId="0" borderId="4" xfId="0" applyNumberFormat="1" applyFont="1" applyBorder="1" applyAlignment="1">
      <alignment vertical="center" wrapText="1"/>
    </xf>
    <xf numFmtId="0" fontId="25" fillId="0" borderId="4" xfId="0" applyNumberFormat="1" applyFont="1" applyBorder="1" applyAlignment="1">
      <alignment horizontal="left" vertical="center" shrinkToFit="1"/>
    </xf>
    <xf numFmtId="40" fontId="25" fillId="0" borderId="4" xfId="0" applyNumberFormat="1" applyFont="1" applyBorder="1" applyAlignment="1">
      <alignment vertical="center"/>
    </xf>
    <xf numFmtId="0" fontId="16" fillId="0" borderId="4" xfId="0" applyNumberFormat="1" applyFont="1" applyBorder="1" applyAlignment="1">
      <alignment vertical="center" wrapText="1"/>
    </xf>
    <xf numFmtId="0" fontId="17" fillId="0" borderId="4" xfId="0" applyNumberFormat="1" applyFont="1" applyBorder="1" applyAlignment="1">
      <alignment horizontal="left" vertical="center" shrinkToFit="1"/>
    </xf>
    <xf numFmtId="40" fontId="17" fillId="0" borderId="4" xfId="0" applyNumberFormat="1" applyFont="1" applyBorder="1" applyAlignment="1">
      <alignment horizontal="right" vertical="center"/>
    </xf>
    <xf numFmtId="40" fontId="17" fillId="0" borderId="4" xfId="0" applyNumberFormat="1" applyFont="1" applyBorder="1" applyAlignment="1">
      <alignment vertical="center"/>
    </xf>
    <xf numFmtId="176" fontId="26" fillId="0" borderId="0" xfId="0" applyNumberFormat="1" applyFont="1" applyBorder="1" applyAlignment="1">
      <alignment vertical="center"/>
    </xf>
    <xf numFmtId="176" fontId="6" fillId="0" borderId="0" xfId="0" applyNumberFormat="1" applyFont="1" applyBorder="1" applyAlignment="1">
      <alignment vertical="center"/>
    </xf>
    <xf numFmtId="0" fontId="24" fillId="0" borderId="3" xfId="0" applyNumberFormat="1" applyFont="1" applyBorder="1" applyAlignment="1">
      <alignment vertical="center" wrapText="1"/>
    </xf>
    <xf numFmtId="0" fontId="25" fillId="0" borderId="3" xfId="0" applyNumberFormat="1" applyFont="1" applyBorder="1" applyAlignment="1">
      <alignment horizontal="left" vertical="center" shrinkToFit="1"/>
    </xf>
    <xf numFmtId="40" fontId="25" fillId="0" borderId="3" xfId="0" applyNumberFormat="1" applyFont="1" applyBorder="1" applyAlignment="1">
      <alignment horizontal="right" vertical="center"/>
    </xf>
    <xf numFmtId="40" fontId="25" fillId="0" borderId="3" xfId="0" applyNumberFormat="1" applyFont="1" applyBorder="1" applyAlignment="1">
      <alignment vertical="center"/>
    </xf>
    <xf numFmtId="40" fontId="27" fillId="0" borderId="4" xfId="0" applyNumberFormat="1" applyFont="1" applyBorder="1" applyAlignment="1">
      <alignment vertical="center"/>
    </xf>
    <xf numFmtId="40" fontId="27" fillId="0" borderId="3" xfId="0" applyNumberFormat="1" applyFont="1" applyBorder="1" applyAlignment="1">
      <alignment vertical="center"/>
    </xf>
    <xf numFmtId="40" fontId="18" fillId="0" borderId="4" xfId="0" applyNumberFormat="1" applyFont="1" applyBorder="1" applyAlignment="1">
      <alignment vertical="center"/>
    </xf>
    <xf numFmtId="40" fontId="27" fillId="0" borderId="4" xfId="0" applyNumberFormat="1" applyFont="1" applyFill="1" applyBorder="1" applyAlignment="1">
      <alignment vertical="center"/>
    </xf>
    <xf numFmtId="176" fontId="26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vertical="center"/>
    </xf>
    <xf numFmtId="0" fontId="24" fillId="0" borderId="3" xfId="0" applyNumberFormat="1" applyFont="1" applyBorder="1" applyAlignment="1">
      <alignment vertical="center"/>
    </xf>
    <xf numFmtId="0" fontId="24" fillId="0" borderId="4" xfId="0" applyNumberFormat="1" applyFont="1" applyBorder="1" applyAlignment="1">
      <alignment vertical="center"/>
    </xf>
    <xf numFmtId="0" fontId="16" fillId="0" borderId="4" xfId="0" applyNumberFormat="1" applyFont="1" applyBorder="1" applyAlignment="1">
      <alignment vertical="center"/>
    </xf>
    <xf numFmtId="40" fontId="17" fillId="0" borderId="3" xfId="0" applyNumberFormat="1" applyFont="1" applyBorder="1" applyAlignment="1">
      <alignment horizontal="right" vertical="center"/>
    </xf>
    <xf numFmtId="40" fontId="18" fillId="0" borderId="3" xfId="0" applyNumberFormat="1" applyFont="1" applyBorder="1" applyAlignment="1">
      <alignment vertical="center"/>
    </xf>
    <xf numFmtId="176" fontId="16" fillId="0" borderId="3" xfId="0" applyNumberFormat="1" applyFont="1" applyBorder="1" applyAlignment="1">
      <alignment horizontal="left" vertical="center"/>
    </xf>
    <xf numFmtId="49" fontId="18" fillId="0" borderId="3" xfId="0" applyNumberFormat="1" applyFont="1" applyBorder="1" applyAlignment="1">
      <alignment vertical="center" shrinkToFit="1"/>
    </xf>
    <xf numFmtId="40" fontId="17" fillId="0" borderId="3" xfId="1" applyNumberFormat="1" applyFont="1" applyBorder="1" applyAlignment="1">
      <alignment vertical="center"/>
    </xf>
    <xf numFmtId="176" fontId="18" fillId="0" borderId="0" xfId="0" applyNumberFormat="1" applyFont="1" applyAlignment="1">
      <alignment vertical="center"/>
    </xf>
    <xf numFmtId="49" fontId="18" fillId="0" borderId="0" xfId="0" applyNumberFormat="1" applyFont="1" applyAlignment="1">
      <alignment horizontal="center" vertical="center" shrinkToFit="1"/>
    </xf>
    <xf numFmtId="49" fontId="6" fillId="0" borderId="0" xfId="0" applyNumberFormat="1" applyFont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176" fontId="17" fillId="0" borderId="0" xfId="0" applyNumberFormat="1" applyFont="1" applyAlignment="1">
      <alignment vertical="center"/>
    </xf>
    <xf numFmtId="0" fontId="24" fillId="0" borderId="4" xfId="0" applyFont="1" applyBorder="1" applyAlignment="1">
      <alignment vertical="center"/>
    </xf>
    <xf numFmtId="0" fontId="25" fillId="0" borderId="4" xfId="0" applyFont="1" applyBorder="1" applyAlignment="1">
      <alignment vertical="center" shrinkToFit="1"/>
    </xf>
  </cellXfs>
  <cellStyles count="5">
    <cellStyle name="一般" xfId="0" builtinId="0"/>
    <cellStyle name="一般__3c323e78e06b5d8a_20bc5171_1478bf89356_-7ecc(1)" xfId="3"/>
    <cellStyle name="一般__3c323e78e06b5d8a_20bc5171_1478bf89356_-7f01(1)" xfId="4"/>
    <cellStyle name="千分位" xfId="1" builtinId="3"/>
    <cellStyle name="千分位[0]" xfId="2" builtin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68"/>
  <sheetViews>
    <sheetView tabSelected="1" zoomScaleNormal="100" workbookViewId="0">
      <selection activeCell="K5" sqref="K5"/>
    </sheetView>
  </sheetViews>
  <sheetFormatPr defaultColWidth="8" defaultRowHeight="15" customHeight="1"/>
  <cols>
    <col min="1" max="1" width="12.625" style="71" customWidth="1"/>
    <col min="2" max="2" width="22" style="2" customWidth="1"/>
    <col min="3" max="3" width="8" style="3" customWidth="1"/>
    <col min="4" max="6" width="12.625" style="4" customWidth="1"/>
    <col min="7" max="7" width="8.625" style="4" customWidth="1"/>
    <col min="8" max="8" width="0.375" style="5" customWidth="1"/>
    <col min="9" max="9" width="8" style="5"/>
    <col min="10" max="10" width="11.25" style="5" bestFit="1" customWidth="1"/>
    <col min="11" max="16384" width="8" style="5"/>
  </cols>
  <sheetData>
    <row r="1" spans="1:24" ht="15" customHeight="1">
      <c r="A1" s="1" t="s">
        <v>0</v>
      </c>
    </row>
    <row r="2" spans="1:24" s="10" customFormat="1" ht="21" customHeight="1">
      <c r="A2" s="6" t="s">
        <v>1</v>
      </c>
      <c r="B2" s="6"/>
      <c r="C2" s="6"/>
      <c r="D2" s="6"/>
      <c r="E2" s="6"/>
      <c r="F2" s="6"/>
      <c r="G2" s="6"/>
      <c r="H2" s="7"/>
      <c r="I2" s="7"/>
      <c r="J2" s="7"/>
      <c r="K2" s="7"/>
      <c r="L2" s="8"/>
      <c r="M2" s="9"/>
      <c r="N2" s="9"/>
      <c r="O2" s="9"/>
      <c r="P2" s="9"/>
      <c r="Q2" s="9"/>
      <c r="R2" s="9"/>
      <c r="S2" s="9"/>
    </row>
    <row r="3" spans="1:24" s="10" customFormat="1" ht="21" customHeight="1">
      <c r="A3" s="11" t="s">
        <v>2</v>
      </c>
      <c r="B3" s="11"/>
      <c r="C3" s="11"/>
      <c r="D3" s="11"/>
      <c r="E3" s="11"/>
      <c r="F3" s="11"/>
      <c r="G3" s="11"/>
      <c r="H3" s="12"/>
      <c r="I3" s="12"/>
      <c r="J3" s="12"/>
      <c r="K3" s="12"/>
      <c r="L3" s="13"/>
      <c r="M3" s="9"/>
      <c r="N3" s="9"/>
      <c r="O3" s="9"/>
      <c r="P3" s="9"/>
      <c r="Q3" s="9"/>
      <c r="R3" s="9"/>
      <c r="S3" s="14"/>
      <c r="T3" s="15"/>
      <c r="U3" s="15"/>
      <c r="V3" s="15"/>
      <c r="W3" s="15"/>
      <c r="X3" s="15"/>
    </row>
    <row r="4" spans="1:24" s="10" customFormat="1" ht="21" customHeight="1">
      <c r="A4" s="16" t="s">
        <v>3</v>
      </c>
      <c r="B4" s="16"/>
      <c r="C4" s="16"/>
      <c r="D4" s="16"/>
      <c r="E4" s="16"/>
      <c r="F4" s="16"/>
      <c r="G4" s="16"/>
      <c r="H4" s="17"/>
      <c r="I4" s="18"/>
      <c r="J4" s="19"/>
      <c r="K4" s="19"/>
      <c r="L4" s="20"/>
      <c r="M4" s="9"/>
      <c r="N4" s="9"/>
      <c r="O4" s="9"/>
      <c r="P4" s="9"/>
      <c r="Q4" s="9"/>
      <c r="R4" s="9"/>
      <c r="S4" s="14"/>
      <c r="T4" s="15"/>
      <c r="U4" s="15"/>
      <c r="V4" s="15"/>
      <c r="W4" s="15"/>
      <c r="X4" s="15"/>
    </row>
    <row r="5" spans="1:24" s="10" customFormat="1" ht="21" customHeight="1">
      <c r="A5" s="21"/>
      <c r="B5" s="22"/>
      <c r="C5" s="23"/>
      <c r="D5" s="23"/>
      <c r="E5" s="24"/>
      <c r="F5" s="25" t="s">
        <v>4</v>
      </c>
      <c r="G5" s="25"/>
      <c r="H5" s="17"/>
      <c r="I5" s="18"/>
      <c r="J5" s="19"/>
      <c r="K5" s="19"/>
      <c r="L5" s="20"/>
      <c r="M5" s="9"/>
      <c r="N5" s="9"/>
      <c r="O5" s="9"/>
      <c r="P5" s="9"/>
      <c r="Q5" s="9"/>
      <c r="R5" s="9"/>
      <c r="S5" s="14"/>
      <c r="T5" s="15"/>
      <c r="U5" s="15"/>
      <c r="V5" s="15"/>
      <c r="W5" s="15"/>
      <c r="X5" s="15"/>
    </row>
    <row r="6" spans="1:24" s="30" customFormat="1" ht="15" customHeight="1">
      <c r="A6" s="26" t="s">
        <v>5</v>
      </c>
      <c r="B6" s="27" t="s">
        <v>6</v>
      </c>
      <c r="C6" s="27"/>
      <c r="D6" s="28" t="s">
        <v>7</v>
      </c>
      <c r="E6" s="29" t="s">
        <v>8</v>
      </c>
      <c r="F6" s="27" t="s">
        <v>9</v>
      </c>
      <c r="G6" s="27"/>
    </row>
    <row r="7" spans="1:24" s="36" customFormat="1" ht="15" customHeight="1">
      <c r="A7" s="31"/>
      <c r="B7" s="32" t="s">
        <v>10</v>
      </c>
      <c r="C7" s="32" t="s">
        <v>11</v>
      </c>
      <c r="D7" s="33"/>
      <c r="E7" s="34"/>
      <c r="F7" s="35" t="s">
        <v>12</v>
      </c>
      <c r="G7" s="35" t="s">
        <v>13</v>
      </c>
    </row>
    <row r="8" spans="1:24" ht="15.6" customHeight="1">
      <c r="A8" s="37">
        <v>214924426</v>
      </c>
      <c r="B8" s="38" t="s">
        <v>14</v>
      </c>
      <c r="C8" s="39" t="s">
        <v>15</v>
      </c>
      <c r="D8" s="37">
        <v>218687034</v>
      </c>
      <c r="E8" s="37">
        <v>218139709</v>
      </c>
      <c r="F8" s="37">
        <f t="shared" ref="F8:F55" si="0">D8-E8</f>
        <v>547325</v>
      </c>
      <c r="G8" s="37">
        <f t="shared" ref="G8:G55" si="1">F8/E8*100</f>
        <v>0.25090571657450961</v>
      </c>
    </row>
    <row r="9" spans="1:24" ht="15.6" customHeight="1">
      <c r="A9" s="40">
        <v>181418729</v>
      </c>
      <c r="B9" s="41" t="s">
        <v>16</v>
      </c>
      <c r="C9" s="42" t="s">
        <v>17</v>
      </c>
      <c r="D9" s="40">
        <v>189111283</v>
      </c>
      <c r="E9" s="40">
        <v>190822709</v>
      </c>
      <c r="F9" s="40">
        <f t="shared" si="0"/>
        <v>-1711426</v>
      </c>
      <c r="G9" s="40">
        <f t="shared" si="1"/>
        <v>-0.89686704950824281</v>
      </c>
    </row>
    <row r="10" spans="1:24" ht="15.6" customHeight="1">
      <c r="A10" s="40">
        <v>181418729</v>
      </c>
      <c r="B10" s="43" t="s">
        <v>18</v>
      </c>
      <c r="C10" s="44" t="s">
        <v>19</v>
      </c>
      <c r="D10" s="40">
        <v>189111283</v>
      </c>
      <c r="E10" s="40">
        <v>190822709</v>
      </c>
      <c r="F10" s="40">
        <f t="shared" si="0"/>
        <v>-1711426</v>
      </c>
      <c r="G10" s="40">
        <f t="shared" si="1"/>
        <v>-0.89686704950824281</v>
      </c>
    </row>
    <row r="11" spans="1:24" ht="15.6" customHeight="1">
      <c r="A11" s="40">
        <v>21530062</v>
      </c>
      <c r="B11" s="41" t="s">
        <v>20</v>
      </c>
      <c r="C11" s="42" t="s">
        <v>21</v>
      </c>
      <c r="D11" s="40">
        <v>20156797</v>
      </c>
      <c r="E11" s="40">
        <v>17734000</v>
      </c>
      <c r="F11" s="40">
        <f t="shared" si="0"/>
        <v>2422797</v>
      </c>
      <c r="G11" s="40">
        <f t="shared" si="1"/>
        <v>13.661875493402503</v>
      </c>
    </row>
    <row r="12" spans="1:24" ht="15.6" customHeight="1">
      <c r="A12" s="40">
        <v>21530062</v>
      </c>
      <c r="B12" s="43" t="s">
        <v>22</v>
      </c>
      <c r="C12" s="44" t="s">
        <v>23</v>
      </c>
      <c r="D12" s="40">
        <v>20156797</v>
      </c>
      <c r="E12" s="40">
        <v>17734000</v>
      </c>
      <c r="F12" s="40">
        <f t="shared" si="0"/>
        <v>2422797</v>
      </c>
      <c r="G12" s="40">
        <f t="shared" si="1"/>
        <v>13.661875493402503</v>
      </c>
    </row>
    <row r="13" spans="1:24" ht="15.6" customHeight="1">
      <c r="A13" s="40">
        <v>11975635</v>
      </c>
      <c r="B13" s="41" t="s">
        <v>24</v>
      </c>
      <c r="C13" s="42" t="s">
        <v>25</v>
      </c>
      <c r="D13" s="40">
        <v>9418954</v>
      </c>
      <c r="E13" s="40">
        <v>9583000</v>
      </c>
      <c r="F13" s="40">
        <f t="shared" si="0"/>
        <v>-164046</v>
      </c>
      <c r="G13" s="40">
        <f t="shared" si="1"/>
        <v>-1.7118438902222686</v>
      </c>
    </row>
    <row r="14" spans="1:24" ht="15.6" customHeight="1">
      <c r="A14" s="40">
        <v>3121310</v>
      </c>
      <c r="B14" s="43" t="s">
        <v>26</v>
      </c>
      <c r="C14" s="44" t="s">
        <v>27</v>
      </c>
      <c r="D14" s="40">
        <v>2926322</v>
      </c>
      <c r="E14" s="40">
        <v>3118000</v>
      </c>
      <c r="F14" s="40">
        <f t="shared" si="0"/>
        <v>-191678</v>
      </c>
      <c r="G14" s="40">
        <f t="shared" si="1"/>
        <v>-6.1474663245670307</v>
      </c>
    </row>
    <row r="15" spans="1:24" ht="15.6" customHeight="1">
      <c r="A15" s="40">
        <v>8163041</v>
      </c>
      <c r="B15" s="43" t="s">
        <v>28</v>
      </c>
      <c r="C15" s="44" t="s">
        <v>29</v>
      </c>
      <c r="D15" s="40">
        <v>5709045</v>
      </c>
      <c r="E15" s="40">
        <v>5944000</v>
      </c>
      <c r="F15" s="40">
        <f t="shared" si="0"/>
        <v>-234955</v>
      </c>
      <c r="G15" s="40">
        <f t="shared" si="1"/>
        <v>-3.952809555854643</v>
      </c>
    </row>
    <row r="16" spans="1:24" ht="15.6" customHeight="1">
      <c r="A16" s="40">
        <v>691284</v>
      </c>
      <c r="B16" s="43" t="s">
        <v>30</v>
      </c>
      <c r="C16" s="44" t="s">
        <v>31</v>
      </c>
      <c r="D16" s="40">
        <v>783587</v>
      </c>
      <c r="E16" s="40">
        <v>521000</v>
      </c>
      <c r="F16" s="40">
        <f t="shared" si="0"/>
        <v>262587</v>
      </c>
      <c r="G16" s="40">
        <f t="shared" si="1"/>
        <v>50.400575815738968</v>
      </c>
    </row>
    <row r="17" spans="1:7" ht="15.6" customHeight="1">
      <c r="A17" s="40">
        <v>288149649</v>
      </c>
      <c r="B17" s="41" t="s">
        <v>32</v>
      </c>
      <c r="C17" s="42" t="s">
        <v>33</v>
      </c>
      <c r="D17" s="40">
        <v>293700673</v>
      </c>
      <c r="E17" s="40">
        <v>317457803</v>
      </c>
      <c r="F17" s="40">
        <f t="shared" si="0"/>
        <v>-23757130</v>
      </c>
      <c r="G17" s="40">
        <f t="shared" si="1"/>
        <v>-7.4835552238733278</v>
      </c>
    </row>
    <row r="18" spans="1:7" ht="15.6" customHeight="1">
      <c r="A18" s="40">
        <v>269957064</v>
      </c>
      <c r="B18" s="41" t="s">
        <v>34</v>
      </c>
      <c r="C18" s="42" t="s">
        <v>35</v>
      </c>
      <c r="D18" s="40">
        <v>276179786</v>
      </c>
      <c r="E18" s="40">
        <v>300543513</v>
      </c>
      <c r="F18" s="40">
        <f t="shared" si="0"/>
        <v>-24363727</v>
      </c>
      <c r="G18" s="40">
        <f t="shared" si="1"/>
        <v>-8.1065556054773342</v>
      </c>
    </row>
    <row r="19" spans="1:7" ht="15.6" customHeight="1">
      <c r="A19" s="40">
        <v>35458203</v>
      </c>
      <c r="B19" s="43" t="s">
        <v>36</v>
      </c>
      <c r="C19" s="44" t="s">
        <v>37</v>
      </c>
      <c r="D19" s="40">
        <v>35704739</v>
      </c>
      <c r="E19" s="40">
        <v>48240953</v>
      </c>
      <c r="F19" s="40">
        <f t="shared" si="0"/>
        <v>-12536214</v>
      </c>
      <c r="G19" s="40">
        <f t="shared" si="1"/>
        <v>-25.986663240255641</v>
      </c>
    </row>
    <row r="20" spans="1:7" ht="15.6" customHeight="1">
      <c r="A20" s="40">
        <v>55327960</v>
      </c>
      <c r="B20" s="43" t="s">
        <v>38</v>
      </c>
      <c r="C20" s="44" t="s">
        <v>39</v>
      </c>
      <c r="D20" s="40">
        <v>58724871</v>
      </c>
      <c r="E20" s="40">
        <v>62035997</v>
      </c>
      <c r="F20" s="40">
        <f t="shared" si="0"/>
        <v>-3311126</v>
      </c>
      <c r="G20" s="40">
        <f t="shared" si="1"/>
        <v>-5.337426913603081</v>
      </c>
    </row>
    <row r="21" spans="1:7" ht="15.6" customHeight="1">
      <c r="A21" s="40">
        <v>179170901</v>
      </c>
      <c r="B21" s="43" t="s">
        <v>40</v>
      </c>
      <c r="C21" s="44" t="s">
        <v>41</v>
      </c>
      <c r="D21" s="40">
        <v>181750176</v>
      </c>
      <c r="E21" s="40">
        <v>190266563</v>
      </c>
      <c r="F21" s="40">
        <f t="shared" si="0"/>
        <v>-8516387</v>
      </c>
      <c r="G21" s="40">
        <f t="shared" si="1"/>
        <v>-4.4760292432464865</v>
      </c>
    </row>
    <row r="22" spans="1:7" ht="15.6" customHeight="1">
      <c r="A22" s="40">
        <v>18171103</v>
      </c>
      <c r="B22" s="41" t="s">
        <v>42</v>
      </c>
      <c r="C22" s="42" t="s">
        <v>43</v>
      </c>
      <c r="D22" s="40">
        <v>17487908</v>
      </c>
      <c r="E22" s="40">
        <v>16892183</v>
      </c>
      <c r="F22" s="40">
        <f t="shared" si="0"/>
        <v>595725</v>
      </c>
      <c r="G22" s="40">
        <f t="shared" si="1"/>
        <v>3.5266312234481476</v>
      </c>
    </row>
    <row r="23" spans="1:7" ht="15.6" customHeight="1">
      <c r="A23" s="40">
        <v>18171103</v>
      </c>
      <c r="B23" s="43" t="s">
        <v>44</v>
      </c>
      <c r="C23" s="44" t="s">
        <v>45</v>
      </c>
      <c r="D23" s="40">
        <v>17487908</v>
      </c>
      <c r="E23" s="40">
        <v>16892183</v>
      </c>
      <c r="F23" s="40">
        <f t="shared" si="0"/>
        <v>595725</v>
      </c>
      <c r="G23" s="40">
        <f t="shared" si="1"/>
        <v>3.5266312234481476</v>
      </c>
    </row>
    <row r="24" spans="1:7" ht="15.6" customHeight="1">
      <c r="A24" s="40">
        <v>21482</v>
      </c>
      <c r="B24" s="41" t="s">
        <v>46</v>
      </c>
      <c r="C24" s="42" t="s">
        <v>47</v>
      </c>
      <c r="D24" s="40">
        <v>32979</v>
      </c>
      <c r="E24" s="40">
        <v>22107</v>
      </c>
      <c r="F24" s="40">
        <f t="shared" si="0"/>
        <v>10872</v>
      </c>
      <c r="G24" s="40">
        <f t="shared" si="1"/>
        <v>49.178993079115216</v>
      </c>
    </row>
    <row r="25" spans="1:7" ht="15.6" customHeight="1">
      <c r="A25" s="40">
        <v>21482</v>
      </c>
      <c r="B25" s="43" t="s">
        <v>48</v>
      </c>
      <c r="C25" s="44" t="s">
        <v>49</v>
      </c>
      <c r="D25" s="40">
        <v>32979</v>
      </c>
      <c r="E25" s="40">
        <v>22107</v>
      </c>
      <c r="F25" s="40">
        <f t="shared" si="0"/>
        <v>10872</v>
      </c>
      <c r="G25" s="40">
        <f t="shared" si="1"/>
        <v>49.178993079115216</v>
      </c>
    </row>
    <row r="26" spans="1:7" ht="15.6" customHeight="1">
      <c r="A26" s="40">
        <v>-73225223</v>
      </c>
      <c r="B26" s="41" t="s">
        <v>50</v>
      </c>
      <c r="C26" s="42" t="s">
        <v>51</v>
      </c>
      <c r="D26" s="40">
        <v>-75013639</v>
      </c>
      <c r="E26" s="40">
        <v>-99318094</v>
      </c>
      <c r="F26" s="40">
        <f t="shared" si="0"/>
        <v>24304455</v>
      </c>
      <c r="G26" s="40">
        <f t="shared" si="1"/>
        <v>-24.471326443296427</v>
      </c>
    </row>
    <row r="27" spans="1:7" ht="15.6" customHeight="1">
      <c r="A27" s="40">
        <v>66828505</v>
      </c>
      <c r="B27" s="41" t="s">
        <v>52</v>
      </c>
      <c r="C27" s="42" t="s">
        <v>53</v>
      </c>
      <c r="D27" s="40">
        <v>67508479</v>
      </c>
      <c r="E27" s="40">
        <v>76037709</v>
      </c>
      <c r="F27" s="40">
        <f t="shared" si="0"/>
        <v>-8529230</v>
      </c>
      <c r="G27" s="40">
        <f t="shared" si="1"/>
        <v>-11.217105449613166</v>
      </c>
    </row>
    <row r="28" spans="1:7" ht="15.6" customHeight="1">
      <c r="A28" s="40">
        <v>35452367</v>
      </c>
      <c r="B28" s="41" t="s">
        <v>54</v>
      </c>
      <c r="C28" s="42" t="s">
        <v>55</v>
      </c>
      <c r="D28" s="40">
        <v>36404499</v>
      </c>
      <c r="E28" s="40">
        <v>42292027</v>
      </c>
      <c r="F28" s="40">
        <f t="shared" si="0"/>
        <v>-5887528</v>
      </c>
      <c r="G28" s="40">
        <f t="shared" si="1"/>
        <v>-13.921129862136899</v>
      </c>
    </row>
    <row r="29" spans="1:7" ht="15.6" customHeight="1">
      <c r="A29" s="40">
        <v>35452367</v>
      </c>
      <c r="B29" s="43" t="s">
        <v>56</v>
      </c>
      <c r="C29" s="44" t="s">
        <v>57</v>
      </c>
      <c r="D29" s="40">
        <v>36404499</v>
      </c>
      <c r="E29" s="40">
        <v>42292027</v>
      </c>
      <c r="F29" s="40">
        <f t="shared" si="0"/>
        <v>-5887528</v>
      </c>
      <c r="G29" s="40">
        <f t="shared" si="1"/>
        <v>-13.921129862136899</v>
      </c>
    </row>
    <row r="30" spans="1:7" ht="15.6" customHeight="1">
      <c r="A30" s="40">
        <v>30568141</v>
      </c>
      <c r="B30" s="41" t="s">
        <v>58</v>
      </c>
      <c r="C30" s="42" t="s">
        <v>59</v>
      </c>
      <c r="D30" s="40">
        <v>30358220</v>
      </c>
      <c r="E30" s="40">
        <v>32533724</v>
      </c>
      <c r="F30" s="40">
        <f t="shared" si="0"/>
        <v>-2175504</v>
      </c>
      <c r="G30" s="40">
        <f t="shared" si="1"/>
        <v>-6.686919702152756</v>
      </c>
    </row>
    <row r="31" spans="1:7" ht="15.6" customHeight="1">
      <c r="A31" s="40">
        <v>30568141</v>
      </c>
      <c r="B31" s="43" t="s">
        <v>60</v>
      </c>
      <c r="C31" s="44" t="s">
        <v>61</v>
      </c>
      <c r="D31" s="40">
        <v>30358220</v>
      </c>
      <c r="E31" s="40">
        <v>32533724</v>
      </c>
      <c r="F31" s="40">
        <f t="shared" si="0"/>
        <v>-2175504</v>
      </c>
      <c r="G31" s="40">
        <f t="shared" si="1"/>
        <v>-6.686919702152756</v>
      </c>
    </row>
    <row r="32" spans="1:7" ht="15.6" customHeight="1">
      <c r="A32" s="40">
        <v>807997</v>
      </c>
      <c r="B32" s="41" t="s">
        <v>62</v>
      </c>
      <c r="C32" s="42" t="s">
        <v>63</v>
      </c>
      <c r="D32" s="40">
        <v>745760</v>
      </c>
      <c r="E32" s="40">
        <v>1211958</v>
      </c>
      <c r="F32" s="40">
        <f t="shared" si="0"/>
        <v>-466198</v>
      </c>
      <c r="G32" s="40">
        <f t="shared" si="1"/>
        <v>-38.466514516179608</v>
      </c>
    </row>
    <row r="33" spans="1:8" ht="15.6" customHeight="1">
      <c r="A33" s="40">
        <v>3666</v>
      </c>
      <c r="B33" s="43" t="s">
        <v>64</v>
      </c>
      <c r="C33" s="44" t="s">
        <v>65</v>
      </c>
      <c r="D33" s="40"/>
      <c r="E33" s="40">
        <v>5126</v>
      </c>
      <c r="F33" s="40">
        <f t="shared" si="0"/>
        <v>-5126</v>
      </c>
      <c r="G33" s="40">
        <f t="shared" si="1"/>
        <v>-100</v>
      </c>
    </row>
    <row r="34" spans="1:8" ht="15.6" customHeight="1">
      <c r="A34" s="40">
        <v>804331</v>
      </c>
      <c r="B34" s="43" t="s">
        <v>66</v>
      </c>
      <c r="C34" s="44" t="s">
        <v>67</v>
      </c>
      <c r="D34" s="40">
        <v>745760</v>
      </c>
      <c r="E34" s="40">
        <v>1206832</v>
      </c>
      <c r="F34" s="40">
        <f t="shared" si="0"/>
        <v>-461072</v>
      </c>
      <c r="G34" s="40">
        <f t="shared" si="1"/>
        <v>-38.205152001272751</v>
      </c>
    </row>
    <row r="35" spans="1:8" ht="15.6" customHeight="1">
      <c r="A35" s="40">
        <v>-140053728</v>
      </c>
      <c r="B35" s="41" t="s">
        <v>68</v>
      </c>
      <c r="C35" s="42" t="s">
        <v>69</v>
      </c>
      <c r="D35" s="40">
        <v>-142522118</v>
      </c>
      <c r="E35" s="40">
        <v>-175355803</v>
      </c>
      <c r="F35" s="40">
        <f t="shared" si="0"/>
        <v>32833685</v>
      </c>
      <c r="G35" s="40">
        <f t="shared" si="1"/>
        <v>-18.724036751723581</v>
      </c>
    </row>
    <row r="36" spans="1:8" ht="15.6" customHeight="1">
      <c r="A36" s="40">
        <v>4809168</v>
      </c>
      <c r="B36" s="41" t="s">
        <v>70</v>
      </c>
      <c r="C36" s="42" t="s">
        <v>71</v>
      </c>
      <c r="D36" s="40">
        <v>4492342</v>
      </c>
      <c r="E36" s="40">
        <v>3349023</v>
      </c>
      <c r="F36" s="40">
        <f t="shared" si="0"/>
        <v>1143319</v>
      </c>
      <c r="G36" s="40">
        <f t="shared" si="1"/>
        <v>34.13888169773692</v>
      </c>
    </row>
    <row r="37" spans="1:8" ht="15.6" customHeight="1">
      <c r="A37" s="40">
        <v>4809168</v>
      </c>
      <c r="B37" s="41" t="s">
        <v>72</v>
      </c>
      <c r="C37" s="42" t="s">
        <v>73</v>
      </c>
      <c r="D37" s="40">
        <v>4492342</v>
      </c>
      <c r="E37" s="40">
        <v>3349023</v>
      </c>
      <c r="F37" s="40">
        <f t="shared" si="0"/>
        <v>1143319</v>
      </c>
      <c r="G37" s="40">
        <f t="shared" si="1"/>
        <v>34.13888169773692</v>
      </c>
    </row>
    <row r="38" spans="1:8" ht="15.6" customHeight="1">
      <c r="A38" s="40">
        <v>1118441</v>
      </c>
      <c r="B38" s="43" t="s">
        <v>74</v>
      </c>
      <c r="C38" s="44" t="s">
        <v>75</v>
      </c>
      <c r="D38" s="40">
        <v>1482753</v>
      </c>
      <c r="E38" s="40">
        <v>1180398</v>
      </c>
      <c r="F38" s="40">
        <f t="shared" si="0"/>
        <v>302355</v>
      </c>
      <c r="G38" s="40">
        <f t="shared" si="1"/>
        <v>25.614665561954524</v>
      </c>
    </row>
    <row r="39" spans="1:8" ht="15.6" customHeight="1">
      <c r="A39" s="40">
        <v>1547747</v>
      </c>
      <c r="B39" s="43" t="s">
        <v>76</v>
      </c>
      <c r="C39" s="44" t="s">
        <v>77</v>
      </c>
      <c r="D39" s="40">
        <v>706931</v>
      </c>
      <c r="E39" s="40">
        <v>1080014</v>
      </c>
      <c r="F39" s="40">
        <f t="shared" si="0"/>
        <v>-373083</v>
      </c>
      <c r="G39" s="40">
        <f t="shared" si="1"/>
        <v>-34.544274426072249</v>
      </c>
    </row>
    <row r="40" spans="1:8" ht="15.6" customHeight="1">
      <c r="A40" s="40">
        <v>13103</v>
      </c>
      <c r="B40" s="43" t="s">
        <v>78</v>
      </c>
      <c r="C40" s="44" t="s">
        <v>79</v>
      </c>
      <c r="D40" s="40">
        <v>7088</v>
      </c>
      <c r="E40" s="40">
        <v>10000</v>
      </c>
      <c r="F40" s="40">
        <f t="shared" si="0"/>
        <v>-2912</v>
      </c>
      <c r="G40" s="40">
        <f t="shared" si="1"/>
        <v>-29.12</v>
      </c>
    </row>
    <row r="41" spans="1:8" ht="15.6" customHeight="1">
      <c r="A41" s="40">
        <v>84689</v>
      </c>
      <c r="B41" s="43" t="s">
        <v>80</v>
      </c>
      <c r="C41" s="44" t="s">
        <v>81</v>
      </c>
      <c r="D41" s="40">
        <v>60562</v>
      </c>
      <c r="E41" s="40">
        <v>146400</v>
      </c>
      <c r="F41" s="40">
        <f t="shared" si="0"/>
        <v>-85838</v>
      </c>
      <c r="G41" s="40">
        <f t="shared" si="1"/>
        <v>-58.632513661202189</v>
      </c>
    </row>
    <row r="42" spans="1:8" ht="15.6" customHeight="1">
      <c r="A42" s="40">
        <v>2045188</v>
      </c>
      <c r="B42" s="43" t="s">
        <v>82</v>
      </c>
      <c r="C42" s="44" t="s">
        <v>83</v>
      </c>
      <c r="D42" s="40">
        <v>2235008</v>
      </c>
      <c r="E42" s="40">
        <v>932211</v>
      </c>
      <c r="F42" s="40">
        <f t="shared" si="0"/>
        <v>1302797</v>
      </c>
      <c r="G42" s="40">
        <f t="shared" si="1"/>
        <v>139.75344637641049</v>
      </c>
    </row>
    <row r="43" spans="1:8" ht="15.6" customHeight="1">
      <c r="A43" s="40">
        <v>18215082.970000003</v>
      </c>
      <c r="B43" s="43" t="s">
        <v>84</v>
      </c>
      <c r="C43" s="44" t="s">
        <v>85</v>
      </c>
      <c r="D43" s="40">
        <v>10946752.6</v>
      </c>
      <c r="E43" s="40">
        <v>13495429</v>
      </c>
      <c r="F43" s="40">
        <f t="shared" si="0"/>
        <v>-2548676.4000000004</v>
      </c>
      <c r="G43" s="40">
        <f t="shared" si="1"/>
        <v>-18.885478927716935</v>
      </c>
    </row>
    <row r="44" spans="1:8" ht="15.6" customHeight="1">
      <c r="A44" s="40">
        <v>18215082.970000003</v>
      </c>
      <c r="B44" s="43" t="s">
        <v>86</v>
      </c>
      <c r="C44" s="44" t="s">
        <v>87</v>
      </c>
      <c r="D44" s="40">
        <v>10946752.6</v>
      </c>
      <c r="E44" s="40">
        <v>13495429</v>
      </c>
      <c r="F44" s="40">
        <f t="shared" si="0"/>
        <v>-2548676.4000000004</v>
      </c>
      <c r="G44" s="40">
        <f t="shared" si="1"/>
        <v>-18.885478927716935</v>
      </c>
    </row>
    <row r="45" spans="1:8" ht="15.6" customHeight="1">
      <c r="A45" s="40">
        <v>502361</v>
      </c>
      <c r="B45" s="43" t="s">
        <v>88</v>
      </c>
      <c r="C45" s="44" t="s">
        <v>89</v>
      </c>
      <c r="D45" s="40">
        <v>538008</v>
      </c>
      <c r="E45" s="40">
        <v>545693</v>
      </c>
      <c r="F45" s="40">
        <f t="shared" si="0"/>
        <v>-7685</v>
      </c>
      <c r="G45" s="40">
        <f t="shared" si="1"/>
        <v>-1.408301004410905</v>
      </c>
      <c r="H45" s="45"/>
    </row>
    <row r="46" spans="1:8" ht="15.6" customHeight="1">
      <c r="A46" s="40"/>
      <c r="B46" s="41" t="s">
        <v>90</v>
      </c>
      <c r="C46" s="42" t="s">
        <v>91</v>
      </c>
      <c r="D46" s="40">
        <v>77824</v>
      </c>
      <c r="E46" s="40">
        <v>5000</v>
      </c>
      <c r="F46" s="40">
        <f t="shared" si="0"/>
        <v>72824</v>
      </c>
      <c r="G46" s="40">
        <f t="shared" si="1"/>
        <v>1456.48</v>
      </c>
    </row>
    <row r="47" spans="1:8" ht="15.6" customHeight="1">
      <c r="A47" s="40">
        <v>14966770.970000003</v>
      </c>
      <c r="B47" s="43" t="s">
        <v>92</v>
      </c>
      <c r="C47" s="44" t="s">
        <v>93</v>
      </c>
      <c r="D47" s="40">
        <v>7671559.5999999996</v>
      </c>
      <c r="E47" s="40">
        <v>9747637</v>
      </c>
      <c r="F47" s="40">
        <f t="shared" si="0"/>
        <v>-2076077.4000000004</v>
      </c>
      <c r="G47" s="40">
        <f t="shared" si="1"/>
        <v>-21.298263363726004</v>
      </c>
    </row>
    <row r="48" spans="1:8" ht="15.6" customHeight="1">
      <c r="A48" s="40">
        <v>2745951</v>
      </c>
      <c r="B48" s="41" t="s">
        <v>94</v>
      </c>
      <c r="C48" s="42" t="s">
        <v>95</v>
      </c>
      <c r="D48" s="40">
        <v>2659361</v>
      </c>
      <c r="E48" s="40">
        <v>3197099</v>
      </c>
      <c r="F48" s="40">
        <f t="shared" si="0"/>
        <v>-537738</v>
      </c>
      <c r="G48" s="40">
        <f t="shared" si="1"/>
        <v>-16.819560482800188</v>
      </c>
    </row>
    <row r="49" spans="1:7" ht="15.6" customHeight="1">
      <c r="A49" s="46">
        <v>-13405914.970000003</v>
      </c>
      <c r="B49" s="47" t="s">
        <v>96</v>
      </c>
      <c r="C49" s="48" t="s">
        <v>97</v>
      </c>
      <c r="D49" s="46">
        <v>-6454410.5999999996</v>
      </c>
      <c r="E49" s="46">
        <v>-10146406</v>
      </c>
      <c r="F49" s="46">
        <f t="shared" si="0"/>
        <v>3691995.4000000004</v>
      </c>
      <c r="G49" s="46">
        <f t="shared" si="1"/>
        <v>-36.387223219729236</v>
      </c>
    </row>
    <row r="50" spans="1:7" ht="15.6" customHeight="1">
      <c r="A50" s="40">
        <v>-153459642.97</v>
      </c>
      <c r="B50" s="43" t="s">
        <v>98</v>
      </c>
      <c r="C50" s="44" t="s">
        <v>99</v>
      </c>
      <c r="D50" s="40">
        <v>-148976528.59999999</v>
      </c>
      <c r="E50" s="40">
        <v>-185502209</v>
      </c>
      <c r="F50" s="40">
        <f t="shared" si="0"/>
        <v>36525680.400000006</v>
      </c>
      <c r="G50" s="40">
        <f t="shared" si="1"/>
        <v>-19.69015926920849</v>
      </c>
    </row>
    <row r="51" spans="1:7" ht="15.6" customHeight="1">
      <c r="A51" s="40">
        <v>-153459642.97</v>
      </c>
      <c r="B51" s="41" t="s">
        <v>100</v>
      </c>
      <c r="C51" s="42" t="s">
        <v>101</v>
      </c>
      <c r="D51" s="40">
        <v>-148976528.59999999</v>
      </c>
      <c r="E51" s="40">
        <v>-185502209</v>
      </c>
      <c r="F51" s="40">
        <f t="shared" si="0"/>
        <v>36525680.400000006</v>
      </c>
      <c r="G51" s="40">
        <f t="shared" si="1"/>
        <v>-19.69015926920849</v>
      </c>
    </row>
    <row r="52" spans="1:7" ht="15.6" customHeight="1">
      <c r="A52" s="40">
        <v>-153459642.97</v>
      </c>
      <c r="B52" s="41" t="s">
        <v>102</v>
      </c>
      <c r="C52" s="42" t="s">
        <v>103</v>
      </c>
      <c r="D52" s="40">
        <v>-148976528.59999999</v>
      </c>
      <c r="E52" s="40">
        <v>-185502209</v>
      </c>
      <c r="F52" s="40">
        <f t="shared" si="0"/>
        <v>36525680.400000006</v>
      </c>
      <c r="G52" s="40">
        <f t="shared" si="1"/>
        <v>-19.69015926920849</v>
      </c>
    </row>
    <row r="53" spans="1:7" ht="15.6" customHeight="1">
      <c r="A53" s="40">
        <v>-153459642.97</v>
      </c>
      <c r="B53" s="41" t="s">
        <v>104</v>
      </c>
      <c r="C53" s="42" t="s">
        <v>105</v>
      </c>
      <c r="D53" s="40">
        <v>-148976528.59999999</v>
      </c>
      <c r="E53" s="40">
        <v>-185502209</v>
      </c>
      <c r="F53" s="40">
        <f t="shared" si="0"/>
        <v>36525680.400000006</v>
      </c>
      <c r="G53" s="40">
        <f t="shared" si="1"/>
        <v>-19.69015926920849</v>
      </c>
    </row>
    <row r="54" spans="1:7" ht="15.6" customHeight="1">
      <c r="A54" s="40">
        <v>-153459642.97</v>
      </c>
      <c r="B54" s="49" t="s">
        <v>106</v>
      </c>
      <c r="C54" s="50" t="s">
        <v>107</v>
      </c>
      <c r="D54" s="40">
        <v>-148976528.59999999</v>
      </c>
      <c r="E54" s="40">
        <v>-185502209</v>
      </c>
      <c r="F54" s="40">
        <f t="shared" si="0"/>
        <v>36525680.400000006</v>
      </c>
      <c r="G54" s="40">
        <f t="shared" si="1"/>
        <v>-19.69015926920849</v>
      </c>
    </row>
    <row r="55" spans="1:7" ht="15.6" customHeight="1">
      <c r="A55" s="40">
        <v>-153459642.97</v>
      </c>
      <c r="B55" s="49" t="s">
        <v>108</v>
      </c>
      <c r="C55" s="50" t="s">
        <v>109</v>
      </c>
      <c r="D55" s="40">
        <v>-148976528.59999999</v>
      </c>
      <c r="E55" s="40">
        <v>-185502209</v>
      </c>
      <c r="F55" s="40">
        <f t="shared" si="0"/>
        <v>36525680.400000006</v>
      </c>
      <c r="G55" s="40">
        <f t="shared" si="1"/>
        <v>-19.69015926920849</v>
      </c>
    </row>
    <row r="56" spans="1:7" ht="15.6" customHeight="1">
      <c r="A56" s="51"/>
      <c r="B56" s="51"/>
      <c r="C56" s="51"/>
      <c r="D56" s="51"/>
      <c r="E56" s="51"/>
      <c r="F56" s="51"/>
      <c r="G56" s="51"/>
    </row>
    <row r="57" spans="1:7" ht="15.6" customHeight="1">
      <c r="A57" s="51"/>
      <c r="B57" s="51"/>
      <c r="C57" s="51"/>
      <c r="D57" s="51"/>
      <c r="E57" s="51"/>
      <c r="F57" s="51"/>
      <c r="G57" s="51"/>
    </row>
    <row r="58" spans="1:7" ht="15.6" customHeight="1">
      <c r="A58" s="51"/>
      <c r="B58" s="52"/>
      <c r="C58" s="51"/>
      <c r="D58" s="51"/>
      <c r="E58" s="51"/>
      <c r="F58" s="51"/>
      <c r="G58" s="51"/>
    </row>
    <row r="59" spans="1:7" ht="15.6" hidden="1" customHeight="1">
      <c r="A59" s="53"/>
      <c r="B59" s="54" t="s">
        <v>110</v>
      </c>
      <c r="C59" s="50"/>
      <c r="D59" s="55"/>
      <c r="E59" s="55"/>
      <c r="F59" s="55"/>
      <c r="G59" s="55"/>
    </row>
    <row r="60" spans="1:7" ht="15.6" hidden="1" customHeight="1">
      <c r="A60" s="55">
        <f>A8+A36</f>
        <v>219733594</v>
      </c>
      <c r="B60" s="56">
        <f>D60-A60</f>
        <v>-219733594</v>
      </c>
      <c r="C60" s="50"/>
      <c r="D60" s="55"/>
      <c r="E60" s="55">
        <f>E8+E36</f>
        <v>221488732</v>
      </c>
      <c r="F60" s="55">
        <f>F8+F36</f>
        <v>1690644</v>
      </c>
      <c r="G60" s="55"/>
    </row>
    <row r="61" spans="1:7" ht="15.6" hidden="1" customHeight="1">
      <c r="A61" s="55">
        <f>A17+A27+A43</f>
        <v>373193236.97000003</v>
      </c>
      <c r="B61" s="56">
        <f>D61-A61</f>
        <v>-373193236.97000003</v>
      </c>
      <c r="C61" s="50"/>
      <c r="D61" s="55"/>
      <c r="E61" s="55">
        <f>E17+E27+E43</f>
        <v>406990941</v>
      </c>
      <c r="F61" s="55">
        <f>F17+F27+F43</f>
        <v>-34835036.399999999</v>
      </c>
      <c r="G61" s="55"/>
    </row>
    <row r="62" spans="1:7" ht="15.6" hidden="1" customHeight="1">
      <c r="A62" s="51">
        <f>A60-A61</f>
        <v>-153459642.97000003</v>
      </c>
      <c r="B62" s="56">
        <f>D62-A62</f>
        <v>153459642.97000003</v>
      </c>
      <c r="C62" s="50"/>
      <c r="D62" s="51"/>
      <c r="E62" s="51">
        <f>E60-E61</f>
        <v>-185502209</v>
      </c>
      <c r="F62" s="51">
        <f>F60-F61</f>
        <v>36525680.399999999</v>
      </c>
      <c r="G62" s="55"/>
    </row>
    <row r="63" spans="1:7" ht="15.6" customHeight="1">
      <c r="A63" s="53"/>
      <c r="B63" s="57"/>
      <c r="C63" s="50"/>
      <c r="D63" s="55"/>
      <c r="E63" s="55"/>
      <c r="F63" s="55"/>
      <c r="G63" s="55"/>
    </row>
    <row r="64" spans="1:7" ht="15.6" customHeight="1">
      <c r="A64" s="53"/>
      <c r="B64" s="57"/>
      <c r="C64" s="50"/>
      <c r="D64" s="55"/>
      <c r="E64" s="55"/>
      <c r="F64" s="55"/>
      <c r="G64" s="55"/>
    </row>
    <row r="65" spans="1:11" ht="15.6" customHeight="1">
      <c r="A65" s="58"/>
      <c r="B65" s="59"/>
      <c r="C65" s="60"/>
      <c r="D65" s="61"/>
      <c r="E65" s="61"/>
      <c r="F65" s="61"/>
      <c r="G65" s="61"/>
    </row>
    <row r="66" spans="1:11" s="64" customFormat="1" ht="16.5">
      <c r="A66" s="62" t="s">
        <v>111</v>
      </c>
      <c r="B66" s="63"/>
      <c r="C66" s="63"/>
      <c r="D66" s="63"/>
      <c r="E66" s="63"/>
      <c r="F66" s="63"/>
      <c r="G66" s="63"/>
    </row>
    <row r="67" spans="1:11" s="64" customFormat="1" ht="16.5" customHeight="1">
      <c r="A67" s="65" t="s">
        <v>112</v>
      </c>
      <c r="B67" s="65"/>
      <c r="C67" s="65"/>
      <c r="D67" s="65"/>
      <c r="E67" s="65"/>
      <c r="F67" s="65"/>
      <c r="G67" s="65"/>
    </row>
    <row r="68" spans="1:11" s="70" customFormat="1" ht="19.5" customHeight="1">
      <c r="A68" s="65" t="s">
        <v>113</v>
      </c>
      <c r="B68" s="65"/>
      <c r="C68" s="65"/>
      <c r="D68" s="65"/>
      <c r="E68" s="65"/>
      <c r="F68" s="65"/>
      <c r="G68" s="65"/>
      <c r="H68" s="66"/>
      <c r="I68" s="67"/>
      <c r="J68" s="68"/>
      <c r="K68" s="69"/>
    </row>
  </sheetData>
  <mergeCells count="12">
    <mergeCell ref="A66:G66"/>
    <mergeCell ref="A67:G67"/>
    <mergeCell ref="A68:G68"/>
    <mergeCell ref="A2:G2"/>
    <mergeCell ref="A3:G3"/>
    <mergeCell ref="A4:G4"/>
    <mergeCell ref="F5:G5"/>
    <mergeCell ref="A6:A7"/>
    <mergeCell ref="B6:C6"/>
    <mergeCell ref="D6:D7"/>
    <mergeCell ref="E6:E7"/>
    <mergeCell ref="F6:G6"/>
  </mergeCells>
  <phoneticPr fontId="3" type="noConversion"/>
  <printOptions horizontalCentered="1"/>
  <pageMargins left="0.47244094488188981" right="0.31496062992125984" top="0.94488188976377963" bottom="0.27559055118110237" header="0.39370078740157483" footer="0.19685039370078741"/>
  <pageSetup paperSize="9" pageOrder="overThenDown" orientation="portrait" useFirstPageNumber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I115"/>
  <sheetViews>
    <sheetView zoomScaleNormal="75" zoomScaleSheetLayoutView="100" workbookViewId="0">
      <selection activeCell="J7" sqref="J7"/>
    </sheetView>
  </sheetViews>
  <sheetFormatPr defaultRowHeight="16.5"/>
  <cols>
    <col min="1" max="1" width="32.25" style="70" customWidth="1"/>
    <col min="2" max="2" width="7.5" style="72" customWidth="1"/>
    <col min="3" max="5" width="12.125" style="70" customWidth="1"/>
    <col min="6" max="6" width="8.125" style="70" customWidth="1"/>
    <col min="7" max="7" width="3.5" style="70" customWidth="1"/>
    <col min="8" max="8" width="0.5" style="70" customWidth="1"/>
    <col min="9" max="9" width="15" style="73" customWidth="1"/>
    <col min="10" max="16384" width="9" style="70"/>
  </cols>
  <sheetData>
    <row r="1" spans="1:9" ht="19.5" customHeight="1">
      <c r="A1" s="70" t="s">
        <v>114</v>
      </c>
    </row>
    <row r="2" spans="1:9" ht="21" customHeight="1">
      <c r="A2" s="74" t="s">
        <v>1</v>
      </c>
      <c r="B2" s="75"/>
      <c r="C2" s="75"/>
      <c r="D2" s="75"/>
      <c r="E2" s="75"/>
      <c r="F2" s="75"/>
      <c r="G2" s="76"/>
    </row>
    <row r="3" spans="1:9" ht="27.75" customHeight="1">
      <c r="A3" s="77" t="s">
        <v>115</v>
      </c>
      <c r="B3" s="75"/>
      <c r="C3" s="75"/>
      <c r="D3" s="75"/>
      <c r="E3" s="75"/>
      <c r="F3" s="75"/>
      <c r="G3" s="76"/>
    </row>
    <row r="4" spans="1:9" ht="21.75" customHeight="1">
      <c r="A4" s="78" t="s">
        <v>116</v>
      </c>
      <c r="B4" s="79"/>
      <c r="C4" s="79"/>
      <c r="D4" s="79"/>
      <c r="E4" s="79"/>
      <c r="F4" s="79"/>
      <c r="G4" s="76"/>
    </row>
    <row r="5" spans="1:9" ht="16.5" customHeight="1">
      <c r="A5" s="80"/>
      <c r="B5" s="81"/>
      <c r="C5" s="82"/>
      <c r="D5" s="83"/>
      <c r="E5" s="84" t="s">
        <v>117</v>
      </c>
      <c r="F5" s="85"/>
      <c r="G5" s="85"/>
    </row>
    <row r="6" spans="1:9" ht="21" customHeight="1">
      <c r="A6" s="86" t="s">
        <v>118</v>
      </c>
      <c r="B6" s="87"/>
      <c r="C6" s="88" t="s">
        <v>119</v>
      </c>
      <c r="D6" s="88" t="s">
        <v>120</v>
      </c>
      <c r="E6" s="86" t="s">
        <v>121</v>
      </c>
      <c r="F6" s="89"/>
      <c r="G6" s="90" t="s">
        <v>122</v>
      </c>
    </row>
    <row r="7" spans="1:9" ht="21" customHeight="1">
      <c r="A7" s="91" t="s">
        <v>123</v>
      </c>
      <c r="B7" s="92" t="s">
        <v>124</v>
      </c>
      <c r="C7" s="93"/>
      <c r="D7" s="93"/>
      <c r="E7" s="91" t="s">
        <v>12</v>
      </c>
      <c r="F7" s="94" t="s">
        <v>125</v>
      </c>
      <c r="G7" s="95"/>
    </row>
    <row r="8" spans="1:9" s="101" customFormat="1">
      <c r="A8" s="96" t="s">
        <v>126</v>
      </c>
      <c r="B8" s="97" t="s">
        <v>127</v>
      </c>
      <c r="C8" s="98">
        <f>C9+C25+C51+C59+C62</f>
        <v>4447530002.6500006</v>
      </c>
      <c r="D8" s="98">
        <v>4059160383.25</v>
      </c>
      <c r="E8" s="99">
        <f t="shared" ref="E8:E11" si="0">C8-D8</f>
        <v>388369619.40000057</v>
      </c>
      <c r="F8" s="98">
        <f>E8/D8*100</f>
        <v>9.5677328001769979</v>
      </c>
      <c r="G8" s="100"/>
      <c r="I8" s="73"/>
    </row>
    <row r="9" spans="1:9" s="101" customFormat="1">
      <c r="A9" s="102" t="s">
        <v>128</v>
      </c>
      <c r="B9" s="103" t="s">
        <v>129</v>
      </c>
      <c r="C9" s="99">
        <f>C10+C14+C18+C21</f>
        <v>23310385.819999989</v>
      </c>
      <c r="D9" s="99">
        <v>20807569.819999933</v>
      </c>
      <c r="E9" s="99">
        <f t="shared" si="0"/>
        <v>2502816.0000000559</v>
      </c>
      <c r="F9" s="99">
        <f t="shared" ref="F9:F58" si="1">E9/D9*100</f>
        <v>12.028391694230365</v>
      </c>
      <c r="G9" s="104"/>
      <c r="I9" s="73"/>
    </row>
    <row r="10" spans="1:9" s="101" customFormat="1">
      <c r="A10" s="102" t="s">
        <v>130</v>
      </c>
      <c r="B10" s="103" t="s">
        <v>131</v>
      </c>
      <c r="C10" s="99">
        <f>C11+C12+C13</f>
        <v>9773897.0099999905</v>
      </c>
      <c r="D10" s="99">
        <v>984461.00999999046</v>
      </c>
      <c r="E10" s="99">
        <f t="shared" si="0"/>
        <v>8789436</v>
      </c>
      <c r="F10" s="99">
        <f t="shared" si="1"/>
        <v>892.81707560973746</v>
      </c>
      <c r="G10" s="104"/>
      <c r="I10" s="73"/>
    </row>
    <row r="11" spans="1:9">
      <c r="A11" s="105" t="s">
        <v>132</v>
      </c>
      <c r="B11" s="106" t="s">
        <v>133</v>
      </c>
      <c r="C11" s="107">
        <v>720511.00999999046</v>
      </c>
      <c r="D11" s="107">
        <v>310334.00999999046</v>
      </c>
      <c r="E11" s="107">
        <f t="shared" si="0"/>
        <v>410177</v>
      </c>
      <c r="F11" s="107">
        <f t="shared" si="1"/>
        <v>132.17275154599156</v>
      </c>
      <c r="G11" s="108"/>
    </row>
    <row r="12" spans="1:9" s="101" customFormat="1">
      <c r="A12" s="105" t="s">
        <v>134</v>
      </c>
      <c r="B12" s="106" t="s">
        <v>135</v>
      </c>
      <c r="C12" s="107">
        <v>9038386</v>
      </c>
      <c r="D12" s="107">
        <v>674127</v>
      </c>
      <c r="E12" s="107">
        <f t="shared" ref="E12:E19" si="2">C12-D12</f>
        <v>8364259</v>
      </c>
      <c r="F12" s="107">
        <f t="shared" si="1"/>
        <v>1240.7541902341843</v>
      </c>
      <c r="G12" s="104"/>
      <c r="I12" s="73"/>
    </row>
    <row r="13" spans="1:9">
      <c r="A13" s="105" t="s">
        <v>136</v>
      </c>
      <c r="B13" s="106" t="s">
        <v>137</v>
      </c>
      <c r="C13" s="107">
        <v>15000</v>
      </c>
      <c r="D13" s="107">
        <v>0</v>
      </c>
      <c r="E13" s="107">
        <f t="shared" si="2"/>
        <v>15000</v>
      </c>
      <c r="F13" s="107" t="e">
        <f t="shared" si="1"/>
        <v>#DIV/0!</v>
      </c>
      <c r="G13" s="108"/>
    </row>
    <row r="14" spans="1:9" s="101" customFormat="1">
      <c r="A14" s="102" t="s">
        <v>138</v>
      </c>
      <c r="B14" s="103" t="s">
        <v>139</v>
      </c>
      <c r="C14" s="99">
        <f>C15+C16+C17</f>
        <v>2529143</v>
      </c>
      <c r="D14" s="99">
        <v>2212114</v>
      </c>
      <c r="E14" s="99">
        <f t="shared" si="2"/>
        <v>317029</v>
      </c>
      <c r="F14" s="99">
        <f t="shared" si="1"/>
        <v>14.33149466980454</v>
      </c>
      <c r="G14" s="104"/>
      <c r="I14" s="73"/>
    </row>
    <row r="15" spans="1:9">
      <c r="A15" s="105" t="s">
        <v>140</v>
      </c>
      <c r="B15" s="106" t="s">
        <v>141</v>
      </c>
      <c r="C15" s="107">
        <v>2411770</v>
      </c>
      <c r="D15" s="107">
        <v>2230050</v>
      </c>
      <c r="E15" s="107">
        <f t="shared" si="2"/>
        <v>181720</v>
      </c>
      <c r="F15" s="107">
        <f t="shared" si="1"/>
        <v>8.1486962175735957</v>
      </c>
      <c r="G15" s="108"/>
    </row>
    <row r="16" spans="1:9">
      <c r="A16" s="105" t="s">
        <v>142</v>
      </c>
      <c r="B16" s="106" t="s">
        <v>143</v>
      </c>
      <c r="C16" s="107">
        <v>-19655</v>
      </c>
      <c r="D16" s="107">
        <v>-17936</v>
      </c>
      <c r="E16" s="107">
        <f t="shared" si="2"/>
        <v>-1719</v>
      </c>
      <c r="F16" s="107">
        <f t="shared" si="1"/>
        <v>9.5840767172167709</v>
      </c>
      <c r="G16" s="108"/>
    </row>
    <row r="17" spans="1:9" s="101" customFormat="1">
      <c r="A17" s="105" t="s">
        <v>144</v>
      </c>
      <c r="B17" s="106" t="s">
        <v>145</v>
      </c>
      <c r="C17" s="107">
        <v>137028</v>
      </c>
      <c r="D17" s="107">
        <v>0</v>
      </c>
      <c r="E17" s="107">
        <f t="shared" si="2"/>
        <v>137028</v>
      </c>
      <c r="F17" s="107" t="e">
        <f t="shared" si="1"/>
        <v>#DIV/0!</v>
      </c>
      <c r="G17" s="104"/>
      <c r="I17" s="73"/>
    </row>
    <row r="18" spans="1:9" s="101" customFormat="1">
      <c r="A18" s="102" t="s">
        <v>146</v>
      </c>
      <c r="B18" s="103" t="s">
        <v>147</v>
      </c>
      <c r="C18" s="99">
        <f>C19+C20</f>
        <v>6629910.8099999987</v>
      </c>
      <c r="D18" s="99">
        <v>11246408.810000002</v>
      </c>
      <c r="E18" s="107">
        <f t="shared" si="2"/>
        <v>-4616498.0000000037</v>
      </c>
      <c r="F18" s="99">
        <f t="shared" si="1"/>
        <v>-41.04864119731392</v>
      </c>
      <c r="G18" s="104"/>
      <c r="I18" s="73"/>
    </row>
    <row r="19" spans="1:9" s="101" customFormat="1">
      <c r="A19" s="105" t="s">
        <v>148</v>
      </c>
      <c r="B19" s="106" t="s">
        <v>149</v>
      </c>
      <c r="C19" s="107">
        <v>6674950.8099999987</v>
      </c>
      <c r="D19" s="107">
        <v>11402839.810000002</v>
      </c>
      <c r="E19" s="107">
        <f t="shared" si="2"/>
        <v>-4727889.0000000037</v>
      </c>
      <c r="F19" s="107">
        <f t="shared" si="1"/>
        <v>-41.462381992367945</v>
      </c>
      <c r="G19" s="104"/>
      <c r="I19" s="73"/>
    </row>
    <row r="20" spans="1:9">
      <c r="A20" s="105" t="s">
        <v>150</v>
      </c>
      <c r="B20" s="106" t="s">
        <v>151</v>
      </c>
      <c r="C20" s="107">
        <v>-45040</v>
      </c>
      <c r="D20" s="107">
        <v>-156431</v>
      </c>
      <c r="E20" s="107">
        <f>C20-D20</f>
        <v>111391</v>
      </c>
      <c r="F20" s="107">
        <f t="shared" si="1"/>
        <v>-71.207752938995469</v>
      </c>
      <c r="G20" s="108"/>
    </row>
    <row r="21" spans="1:9" s="101" customFormat="1">
      <c r="A21" s="102" t="s">
        <v>152</v>
      </c>
      <c r="B21" s="103" t="s">
        <v>153</v>
      </c>
      <c r="C21" s="99">
        <f>C22+C23+C24</f>
        <v>4377435</v>
      </c>
      <c r="D21" s="99">
        <v>6364586</v>
      </c>
      <c r="E21" s="107">
        <f t="shared" ref="E21:E68" si="3">C21-D21</f>
        <v>-1987151</v>
      </c>
      <c r="F21" s="99">
        <f t="shared" si="1"/>
        <v>-31.221999357067372</v>
      </c>
      <c r="G21" s="104"/>
      <c r="I21" s="73"/>
    </row>
    <row r="22" spans="1:9" s="101" customFormat="1">
      <c r="A22" s="105" t="s">
        <v>154</v>
      </c>
      <c r="B22" s="106" t="s">
        <v>155</v>
      </c>
      <c r="C22" s="107">
        <v>176000</v>
      </c>
      <c r="D22" s="107">
        <v>219224</v>
      </c>
      <c r="E22" s="107">
        <f t="shared" si="3"/>
        <v>-43224</v>
      </c>
      <c r="F22" s="107">
        <f t="shared" si="1"/>
        <v>-19.716819326351128</v>
      </c>
      <c r="G22" s="104"/>
      <c r="I22" s="73"/>
    </row>
    <row r="23" spans="1:9">
      <c r="A23" s="105" t="s">
        <v>156</v>
      </c>
      <c r="B23" s="106" t="s">
        <v>157</v>
      </c>
      <c r="C23" s="107">
        <v>76007</v>
      </c>
      <c r="D23" s="107">
        <v>658926</v>
      </c>
      <c r="E23" s="107">
        <f t="shared" si="3"/>
        <v>-582919</v>
      </c>
      <c r="F23" s="107">
        <f t="shared" si="1"/>
        <v>-88.465017316056731</v>
      </c>
      <c r="G23" s="108"/>
    </row>
    <row r="24" spans="1:9">
      <c r="A24" s="105" t="s">
        <v>158</v>
      </c>
      <c r="B24" s="106" t="s">
        <v>159</v>
      </c>
      <c r="C24" s="107">
        <v>4125428</v>
      </c>
      <c r="D24" s="107">
        <v>5486436</v>
      </c>
      <c r="E24" s="107">
        <f t="shared" si="3"/>
        <v>-1361008</v>
      </c>
      <c r="F24" s="107">
        <f t="shared" si="1"/>
        <v>-24.806778024932761</v>
      </c>
      <c r="G24" s="108"/>
    </row>
    <row r="25" spans="1:9" s="109" customFormat="1">
      <c r="A25" s="102" t="s">
        <v>160</v>
      </c>
      <c r="B25" s="103" t="s">
        <v>161</v>
      </c>
      <c r="C25" s="99">
        <f>C26+C29+C33+C38+C43+C46+C49</f>
        <v>4392588633.1200008</v>
      </c>
      <c r="D25" s="99">
        <v>4005977929.7199993</v>
      </c>
      <c r="E25" s="107">
        <f t="shared" si="3"/>
        <v>386610703.40000153</v>
      </c>
      <c r="F25" s="99">
        <f t="shared" si="1"/>
        <v>9.6508445673594601</v>
      </c>
      <c r="G25" s="104"/>
      <c r="I25" s="110"/>
    </row>
    <row r="26" spans="1:9" s="101" customFormat="1">
      <c r="A26" s="102" t="s">
        <v>162</v>
      </c>
      <c r="B26" s="103" t="s">
        <v>163</v>
      </c>
      <c r="C26" s="99">
        <f>C27+C28</f>
        <v>181639217</v>
      </c>
      <c r="D26" s="99">
        <v>181639217</v>
      </c>
      <c r="E26" s="107">
        <f t="shared" si="3"/>
        <v>0</v>
      </c>
      <c r="F26" s="99">
        <f t="shared" si="1"/>
        <v>0</v>
      </c>
      <c r="G26" s="104"/>
      <c r="I26" s="73"/>
    </row>
    <row r="27" spans="1:9" s="101" customFormat="1">
      <c r="A27" s="105" t="s">
        <v>164</v>
      </c>
      <c r="B27" s="106" t="s">
        <v>165</v>
      </c>
      <c r="C27" s="107">
        <v>109596696.81</v>
      </c>
      <c r="D27" s="107">
        <v>109596696.81</v>
      </c>
      <c r="E27" s="107">
        <f t="shared" si="3"/>
        <v>0</v>
      </c>
      <c r="F27" s="107">
        <f t="shared" si="1"/>
        <v>0</v>
      </c>
      <c r="G27" s="104"/>
      <c r="I27" s="73"/>
    </row>
    <row r="28" spans="1:9">
      <c r="A28" s="105" t="s">
        <v>166</v>
      </c>
      <c r="B28" s="106" t="s">
        <v>167</v>
      </c>
      <c r="C28" s="107">
        <v>72042520.189999998</v>
      </c>
      <c r="D28" s="107">
        <v>72042520.189999998</v>
      </c>
      <c r="E28" s="107">
        <f t="shared" si="3"/>
        <v>0</v>
      </c>
      <c r="F28" s="107">
        <f t="shared" si="1"/>
        <v>0</v>
      </c>
      <c r="G28" s="108"/>
    </row>
    <row r="29" spans="1:9" s="101" customFormat="1">
      <c r="A29" s="102" t="s">
        <v>168</v>
      </c>
      <c r="B29" s="103" t="s">
        <v>169</v>
      </c>
      <c r="C29" s="99">
        <f>C30+C31+C32</f>
        <v>60221250.220000014</v>
      </c>
      <c r="D29" s="99">
        <v>47701372.219999999</v>
      </c>
      <c r="E29" s="107">
        <f t="shared" si="3"/>
        <v>12519878.000000015</v>
      </c>
      <c r="F29" s="99">
        <f t="shared" si="1"/>
        <v>26.246368641677652</v>
      </c>
      <c r="G29" s="104"/>
      <c r="I29" s="73"/>
    </row>
    <row r="30" spans="1:9" s="101" customFormat="1">
      <c r="A30" s="105" t="s">
        <v>170</v>
      </c>
      <c r="B30" s="106" t="s">
        <v>171</v>
      </c>
      <c r="C30" s="107">
        <v>150464344.73000002</v>
      </c>
      <c r="D30" s="107">
        <v>135291739.73000002</v>
      </c>
      <c r="E30" s="107">
        <f t="shared" si="3"/>
        <v>15172605</v>
      </c>
      <c r="F30" s="107">
        <f t="shared" si="1"/>
        <v>11.214731239527092</v>
      </c>
      <c r="G30" s="104"/>
      <c r="I30" s="73"/>
    </row>
    <row r="31" spans="1:9">
      <c r="A31" s="105" t="s">
        <v>172</v>
      </c>
      <c r="B31" s="106" t="s">
        <v>173</v>
      </c>
      <c r="C31" s="107">
        <v>-88734071.310000002</v>
      </c>
      <c r="D31" s="107">
        <v>-86081344.310000002</v>
      </c>
      <c r="E31" s="107">
        <f t="shared" si="3"/>
        <v>-2652727</v>
      </c>
      <c r="F31" s="107">
        <f t="shared" si="1"/>
        <v>3.0816514556822909</v>
      </c>
      <c r="G31" s="108"/>
    </row>
    <row r="32" spans="1:9">
      <c r="A32" s="105" t="s">
        <v>174</v>
      </c>
      <c r="B32" s="106" t="s">
        <v>175</v>
      </c>
      <c r="C32" s="107">
        <v>-1509023.2</v>
      </c>
      <c r="D32" s="107">
        <v>-1509023.2</v>
      </c>
      <c r="E32" s="107">
        <f t="shared" si="3"/>
        <v>0</v>
      </c>
      <c r="F32" s="107">
        <f t="shared" si="1"/>
        <v>0</v>
      </c>
      <c r="G32" s="108"/>
    </row>
    <row r="33" spans="1:9" s="101" customFormat="1">
      <c r="A33" s="102" t="s">
        <v>176</v>
      </c>
      <c r="B33" s="103" t="s">
        <v>177</v>
      </c>
      <c r="C33" s="99">
        <f>C34+C35+C36+C37</f>
        <v>209948524.53999999</v>
      </c>
      <c r="D33" s="99">
        <v>168277332.53999999</v>
      </c>
      <c r="E33" s="107">
        <f t="shared" si="3"/>
        <v>41671192</v>
      </c>
      <c r="F33" s="99">
        <f t="shared" si="1"/>
        <v>24.763401802851039</v>
      </c>
      <c r="G33" s="104"/>
      <c r="I33" s="73"/>
    </row>
    <row r="34" spans="1:9">
      <c r="A34" s="105" t="s">
        <v>178</v>
      </c>
      <c r="B34" s="106" t="s">
        <v>179</v>
      </c>
      <c r="C34" s="107">
        <v>274944913.93000001</v>
      </c>
      <c r="D34" s="107">
        <v>228531511.93000001</v>
      </c>
      <c r="E34" s="107">
        <f t="shared" si="3"/>
        <v>46413402</v>
      </c>
      <c r="F34" s="107">
        <f t="shared" si="1"/>
        <v>20.309410115055197</v>
      </c>
      <c r="G34" s="108"/>
    </row>
    <row r="35" spans="1:9">
      <c r="A35" s="105" t="s">
        <v>180</v>
      </c>
      <c r="B35" s="106" t="s">
        <v>181</v>
      </c>
      <c r="C35" s="107">
        <v>1387580.25</v>
      </c>
      <c r="D35" s="107">
        <v>1387580.25</v>
      </c>
      <c r="E35" s="107">
        <f t="shared" si="3"/>
        <v>0</v>
      </c>
      <c r="F35" s="107">
        <f t="shared" si="1"/>
        <v>0</v>
      </c>
      <c r="G35" s="108"/>
    </row>
    <row r="36" spans="1:9">
      <c r="A36" s="105" t="s">
        <v>182</v>
      </c>
      <c r="B36" s="106" t="s">
        <v>183</v>
      </c>
      <c r="C36" s="107">
        <v>-65781252.530000001</v>
      </c>
      <c r="D36" s="107">
        <v>-61039042.530000001</v>
      </c>
      <c r="E36" s="107">
        <f t="shared" si="3"/>
        <v>-4742210</v>
      </c>
      <c r="F36" s="107">
        <f t="shared" si="1"/>
        <v>7.769142180874244</v>
      </c>
      <c r="G36" s="108"/>
    </row>
    <row r="37" spans="1:9">
      <c r="A37" s="105" t="s">
        <v>184</v>
      </c>
      <c r="B37" s="106" t="s">
        <v>185</v>
      </c>
      <c r="C37" s="107">
        <v>-602717.11</v>
      </c>
      <c r="D37" s="107">
        <v>-602717.11</v>
      </c>
      <c r="E37" s="107">
        <f t="shared" si="3"/>
        <v>0</v>
      </c>
      <c r="F37" s="107">
        <f t="shared" si="1"/>
        <v>0</v>
      </c>
      <c r="G37" s="108"/>
    </row>
    <row r="38" spans="1:9" s="101" customFormat="1">
      <c r="A38" s="102" t="s">
        <v>186</v>
      </c>
      <c r="B38" s="103" t="s">
        <v>187</v>
      </c>
      <c r="C38" s="99">
        <f>C39+C40+C41+C42</f>
        <v>3662180978.3600006</v>
      </c>
      <c r="D38" s="99">
        <v>3343350959.9599996</v>
      </c>
      <c r="E38" s="107">
        <f t="shared" si="3"/>
        <v>318830018.40000105</v>
      </c>
      <c r="F38" s="99">
        <f t="shared" si="1"/>
        <v>9.5362414002691356</v>
      </c>
      <c r="G38" s="104"/>
      <c r="I38" s="73"/>
    </row>
    <row r="39" spans="1:9">
      <c r="A39" s="105" t="s">
        <v>188</v>
      </c>
      <c r="B39" s="106" t="s">
        <v>189</v>
      </c>
      <c r="C39" s="107">
        <v>5548165282.7700005</v>
      </c>
      <c r="D39" s="107">
        <v>5131430491.2800007</v>
      </c>
      <c r="E39" s="107">
        <f t="shared" si="3"/>
        <v>416734791.48999977</v>
      </c>
      <c r="F39" s="107">
        <f t="shared" si="1"/>
        <v>8.1212206264543596</v>
      </c>
      <c r="G39" s="108"/>
    </row>
    <row r="40" spans="1:9">
      <c r="A40" s="105" t="s">
        <v>190</v>
      </c>
      <c r="B40" s="106" t="s">
        <v>191</v>
      </c>
      <c r="C40" s="107">
        <v>13983069.889999999</v>
      </c>
      <c r="D40" s="107">
        <v>13983069.889999999</v>
      </c>
      <c r="E40" s="107">
        <f t="shared" si="3"/>
        <v>0</v>
      </c>
      <c r="F40" s="107">
        <f t="shared" si="1"/>
        <v>0</v>
      </c>
      <c r="G40" s="108"/>
    </row>
    <row r="41" spans="1:9">
      <c r="A41" s="105" t="s">
        <v>192</v>
      </c>
      <c r="B41" s="106" t="s">
        <v>193</v>
      </c>
      <c r="C41" s="107">
        <v>-1892670181.7099998</v>
      </c>
      <c r="D41" s="107">
        <v>-1794765408.6199996</v>
      </c>
      <c r="E41" s="107">
        <f t="shared" si="3"/>
        <v>-97904773.090000153</v>
      </c>
      <c r="F41" s="107">
        <f t="shared" si="1"/>
        <v>5.4550178324018077</v>
      </c>
      <c r="G41" s="108"/>
    </row>
    <row r="42" spans="1:9">
      <c r="A42" s="105" t="s">
        <v>194</v>
      </c>
      <c r="B42" s="106" t="s">
        <v>195</v>
      </c>
      <c r="C42" s="107">
        <v>-7297192.5899999999</v>
      </c>
      <c r="D42" s="107">
        <v>-7297192.5899999999</v>
      </c>
      <c r="E42" s="107">
        <f t="shared" si="3"/>
        <v>0</v>
      </c>
      <c r="F42" s="107">
        <f t="shared" si="1"/>
        <v>0</v>
      </c>
      <c r="G42" s="108"/>
    </row>
    <row r="43" spans="1:9" s="101" customFormat="1">
      <c r="A43" s="111" t="s">
        <v>307</v>
      </c>
      <c r="B43" s="112" t="s">
        <v>196</v>
      </c>
      <c r="C43" s="113">
        <f>C44+C45</f>
        <v>15111969</v>
      </c>
      <c r="D43" s="113">
        <v>16309073</v>
      </c>
      <c r="E43" s="124">
        <f t="shared" si="3"/>
        <v>-1197104</v>
      </c>
      <c r="F43" s="113">
        <f t="shared" si="1"/>
        <v>-7.340110624313227</v>
      </c>
      <c r="G43" s="114"/>
      <c r="I43" s="73"/>
    </row>
    <row r="44" spans="1:9">
      <c r="A44" s="105" t="s">
        <v>197</v>
      </c>
      <c r="B44" s="106" t="s">
        <v>198</v>
      </c>
      <c r="C44" s="107">
        <v>44831038</v>
      </c>
      <c r="D44" s="107">
        <v>43554429</v>
      </c>
      <c r="E44" s="107">
        <f t="shared" si="3"/>
        <v>1276609</v>
      </c>
      <c r="F44" s="107">
        <f t="shared" si="1"/>
        <v>2.9310658624407635</v>
      </c>
      <c r="G44" s="108"/>
    </row>
    <row r="45" spans="1:9">
      <c r="A45" s="105" t="s">
        <v>199</v>
      </c>
      <c r="B45" s="106" t="s">
        <v>200</v>
      </c>
      <c r="C45" s="107">
        <v>-29719069</v>
      </c>
      <c r="D45" s="107">
        <v>-27245356</v>
      </c>
      <c r="E45" s="107">
        <f t="shared" si="3"/>
        <v>-2473713</v>
      </c>
      <c r="F45" s="107">
        <f t="shared" si="1"/>
        <v>9.0793932000741702</v>
      </c>
      <c r="G45" s="108"/>
    </row>
    <row r="46" spans="1:9" s="101" customFormat="1">
      <c r="A46" s="102" t="s">
        <v>201</v>
      </c>
      <c r="B46" s="103" t="s">
        <v>202</v>
      </c>
      <c r="C46" s="99">
        <f>C47+C48</f>
        <v>11017967</v>
      </c>
      <c r="D46" s="99">
        <v>11908512</v>
      </c>
      <c r="E46" s="107">
        <f t="shared" si="3"/>
        <v>-890545</v>
      </c>
      <c r="F46" s="99">
        <f t="shared" si="1"/>
        <v>-7.4782223001496746</v>
      </c>
      <c r="G46" s="104"/>
      <c r="I46" s="73"/>
    </row>
    <row r="47" spans="1:9">
      <c r="A47" s="105" t="s">
        <v>203</v>
      </c>
      <c r="B47" s="106" t="s">
        <v>204</v>
      </c>
      <c r="C47" s="107">
        <v>21752933</v>
      </c>
      <c r="D47" s="107">
        <v>21528572</v>
      </c>
      <c r="E47" s="107">
        <f t="shared" si="3"/>
        <v>224361</v>
      </c>
      <c r="F47" s="107">
        <f t="shared" si="1"/>
        <v>1.0421545841498452</v>
      </c>
      <c r="G47" s="108"/>
    </row>
    <row r="48" spans="1:9">
      <c r="A48" s="105" t="s">
        <v>205</v>
      </c>
      <c r="B48" s="106" t="s">
        <v>206</v>
      </c>
      <c r="C48" s="107">
        <v>-10734966</v>
      </c>
      <c r="D48" s="107">
        <v>-9620060</v>
      </c>
      <c r="E48" s="107">
        <f t="shared" si="3"/>
        <v>-1114906</v>
      </c>
      <c r="F48" s="107">
        <f t="shared" si="1"/>
        <v>11.589387176379358</v>
      </c>
      <c r="G48" s="108"/>
    </row>
    <row r="49" spans="1:9" s="101" customFormat="1">
      <c r="A49" s="102" t="s">
        <v>207</v>
      </c>
      <c r="B49" s="103" t="s">
        <v>208</v>
      </c>
      <c r="C49" s="99">
        <f>C50</f>
        <v>252468727</v>
      </c>
      <c r="D49" s="99">
        <v>236791463</v>
      </c>
      <c r="E49" s="107">
        <f t="shared" si="3"/>
        <v>15677264</v>
      </c>
      <c r="F49" s="99">
        <f t="shared" si="1"/>
        <v>6.6207049026932197</v>
      </c>
      <c r="G49" s="104"/>
      <c r="I49" s="73"/>
    </row>
    <row r="50" spans="1:9">
      <c r="A50" s="105" t="s">
        <v>209</v>
      </c>
      <c r="B50" s="106" t="s">
        <v>210</v>
      </c>
      <c r="C50" s="107">
        <v>252468727</v>
      </c>
      <c r="D50" s="107">
        <v>236791463</v>
      </c>
      <c r="E50" s="107">
        <f t="shared" si="3"/>
        <v>15677264</v>
      </c>
      <c r="F50" s="107">
        <f t="shared" si="1"/>
        <v>6.6207049026932197</v>
      </c>
      <c r="G50" s="108"/>
    </row>
    <row r="51" spans="1:9" s="101" customFormat="1">
      <c r="A51" s="102" t="s">
        <v>211</v>
      </c>
      <c r="B51" s="103" t="s">
        <v>212</v>
      </c>
      <c r="C51" s="99">
        <f>C52+C55</f>
        <v>30016669.710000001</v>
      </c>
      <c r="D51" s="99">
        <v>30442520.709999997</v>
      </c>
      <c r="E51" s="107">
        <f t="shared" si="3"/>
        <v>-425850.99999999627</v>
      </c>
      <c r="F51" s="99">
        <f t="shared" si="1"/>
        <v>-1.398869049172099</v>
      </c>
      <c r="G51" s="104"/>
      <c r="I51" s="73"/>
    </row>
    <row r="52" spans="1:9" s="101" customFormat="1">
      <c r="A52" s="102" t="s">
        <v>213</v>
      </c>
      <c r="B52" s="103" t="s">
        <v>214</v>
      </c>
      <c r="C52" s="99">
        <f>C53+C54</f>
        <v>21752324.199999999</v>
      </c>
      <c r="D52" s="99">
        <v>21752324.199999999</v>
      </c>
      <c r="E52" s="107">
        <f t="shared" si="3"/>
        <v>0</v>
      </c>
      <c r="F52" s="99">
        <f t="shared" si="1"/>
        <v>0</v>
      </c>
      <c r="G52" s="104"/>
      <c r="I52" s="73"/>
    </row>
    <row r="53" spans="1:9">
      <c r="A53" s="105" t="s">
        <v>215</v>
      </c>
      <c r="B53" s="106" t="s">
        <v>216</v>
      </c>
      <c r="C53" s="107">
        <v>5327704.5999999996</v>
      </c>
      <c r="D53" s="107">
        <v>5327704.5999999996</v>
      </c>
      <c r="E53" s="107">
        <f t="shared" si="3"/>
        <v>0</v>
      </c>
      <c r="F53" s="107">
        <f t="shared" si="1"/>
        <v>0</v>
      </c>
      <c r="G53" s="108"/>
    </row>
    <row r="54" spans="1:9">
      <c r="A54" s="105" t="s">
        <v>217</v>
      </c>
      <c r="B54" s="106" t="s">
        <v>218</v>
      </c>
      <c r="C54" s="107">
        <v>16424619.6</v>
      </c>
      <c r="D54" s="107">
        <v>16424619.6</v>
      </c>
      <c r="E54" s="107">
        <f t="shared" si="3"/>
        <v>0</v>
      </c>
      <c r="F54" s="107">
        <f t="shared" si="1"/>
        <v>0</v>
      </c>
      <c r="G54" s="108"/>
    </row>
    <row r="55" spans="1:9" s="101" customFormat="1">
      <c r="A55" s="102" t="s">
        <v>219</v>
      </c>
      <c r="B55" s="103" t="s">
        <v>220</v>
      </c>
      <c r="C55" s="99">
        <f>C56+C57+C58</f>
        <v>8264345.5099999998</v>
      </c>
      <c r="D55" s="99">
        <v>8690196.5099999998</v>
      </c>
      <c r="E55" s="107">
        <f t="shared" si="3"/>
        <v>-425851</v>
      </c>
      <c r="F55" s="99">
        <f t="shared" si="1"/>
        <v>-4.9003609931025602</v>
      </c>
      <c r="G55" s="104"/>
      <c r="I55" s="73"/>
    </row>
    <row r="56" spans="1:9">
      <c r="A56" s="105" t="s">
        <v>221</v>
      </c>
      <c r="B56" s="106" t="s">
        <v>222</v>
      </c>
      <c r="C56" s="107">
        <v>17676277.809999999</v>
      </c>
      <c r="D56" s="107">
        <v>17676277.809999999</v>
      </c>
      <c r="E56" s="107">
        <f t="shared" si="3"/>
        <v>0</v>
      </c>
      <c r="F56" s="107">
        <f t="shared" si="1"/>
        <v>0</v>
      </c>
      <c r="G56" s="108"/>
    </row>
    <row r="57" spans="1:9">
      <c r="A57" s="105" t="s">
        <v>223</v>
      </c>
      <c r="B57" s="106" t="s">
        <v>224</v>
      </c>
      <c r="C57" s="107">
        <v>1888835.03</v>
      </c>
      <c r="D57" s="107">
        <v>1888835.03</v>
      </c>
      <c r="E57" s="107">
        <f t="shared" si="3"/>
        <v>0</v>
      </c>
      <c r="F57" s="107">
        <f t="shared" si="1"/>
        <v>0</v>
      </c>
      <c r="G57" s="108"/>
    </row>
    <row r="58" spans="1:9">
      <c r="A58" s="105" t="s">
        <v>225</v>
      </c>
      <c r="B58" s="106" t="s">
        <v>226</v>
      </c>
      <c r="C58" s="107">
        <v>-11300767.33</v>
      </c>
      <c r="D58" s="107">
        <v>-10874916.33</v>
      </c>
      <c r="E58" s="107">
        <f t="shared" si="3"/>
        <v>-425851</v>
      </c>
      <c r="F58" s="107">
        <f t="shared" si="1"/>
        <v>3.9159013925029433</v>
      </c>
      <c r="G58" s="108"/>
    </row>
    <row r="59" spans="1:9" s="101" customFormat="1">
      <c r="A59" s="102" t="s">
        <v>227</v>
      </c>
      <c r="B59" s="103" t="s">
        <v>228</v>
      </c>
      <c r="C59" s="99">
        <f>C60</f>
        <v>68036</v>
      </c>
      <c r="D59" s="99">
        <v>116948</v>
      </c>
      <c r="E59" s="107">
        <f t="shared" si="3"/>
        <v>-48912</v>
      </c>
      <c r="F59" s="99">
        <f t="shared" ref="F59:F91" si="4">E59/D59*100</f>
        <v>-41.82371652358313</v>
      </c>
      <c r="G59" s="104"/>
      <c r="I59" s="73"/>
    </row>
    <row r="60" spans="1:9" s="101" customFormat="1">
      <c r="A60" s="102" t="s">
        <v>229</v>
      </c>
      <c r="B60" s="103" t="s">
        <v>230</v>
      </c>
      <c r="C60" s="99">
        <f>C61</f>
        <v>68036</v>
      </c>
      <c r="D60" s="99">
        <v>116948</v>
      </c>
      <c r="E60" s="107">
        <f t="shared" si="3"/>
        <v>-48912</v>
      </c>
      <c r="F60" s="99">
        <f t="shared" si="4"/>
        <v>-41.82371652358313</v>
      </c>
      <c r="G60" s="104"/>
      <c r="I60" s="73"/>
    </row>
    <row r="61" spans="1:9">
      <c r="A61" s="105" t="s">
        <v>231</v>
      </c>
      <c r="B61" s="106" t="s">
        <v>232</v>
      </c>
      <c r="C61" s="107">
        <v>68036</v>
      </c>
      <c r="D61" s="107">
        <v>116948</v>
      </c>
      <c r="E61" s="107">
        <f t="shared" si="3"/>
        <v>-48912</v>
      </c>
      <c r="F61" s="107">
        <f t="shared" si="4"/>
        <v>-41.82371652358313</v>
      </c>
      <c r="G61" s="108"/>
    </row>
    <row r="62" spans="1:9" s="101" customFormat="1" ht="16.5" customHeight="1">
      <c r="A62" s="102" t="s">
        <v>233</v>
      </c>
      <c r="B62" s="103" t="s">
        <v>234</v>
      </c>
      <c r="C62" s="99">
        <f>C63+C65+C67</f>
        <v>1546278</v>
      </c>
      <c r="D62" s="99">
        <v>1815415</v>
      </c>
      <c r="E62" s="107">
        <f t="shared" si="3"/>
        <v>-269137</v>
      </c>
      <c r="F62" s="99">
        <f t="shared" si="4"/>
        <v>-14.825095088450851</v>
      </c>
      <c r="G62" s="115"/>
      <c r="I62" s="73"/>
    </row>
    <row r="63" spans="1:9" s="101" customFormat="1" ht="16.5" customHeight="1">
      <c r="A63" s="134" t="s">
        <v>235</v>
      </c>
      <c r="B63" s="135" t="s">
        <v>236</v>
      </c>
      <c r="C63" s="99">
        <f>C64</f>
        <v>200402</v>
      </c>
      <c r="D63" s="99">
        <v>225358</v>
      </c>
      <c r="E63" s="107">
        <f t="shared" si="3"/>
        <v>-24956</v>
      </c>
      <c r="F63" s="99">
        <f t="shared" si="4"/>
        <v>-11.073935693430009</v>
      </c>
      <c r="G63" s="115"/>
      <c r="I63" s="73"/>
    </row>
    <row r="64" spans="1:9" ht="16.5" customHeight="1">
      <c r="A64" s="105" t="s">
        <v>237</v>
      </c>
      <c r="B64" s="106" t="s">
        <v>238</v>
      </c>
      <c r="C64" s="107">
        <v>200402</v>
      </c>
      <c r="D64" s="107">
        <v>225358</v>
      </c>
      <c r="E64" s="107">
        <f t="shared" si="3"/>
        <v>-24956</v>
      </c>
      <c r="F64" s="107">
        <f t="shared" si="4"/>
        <v>-11.073935693430009</v>
      </c>
      <c r="G64" s="117"/>
    </row>
    <row r="65" spans="1:9" s="119" customFormat="1" ht="16.5" customHeight="1">
      <c r="A65" s="102" t="s">
        <v>239</v>
      </c>
      <c r="B65" s="103" t="s">
        <v>240</v>
      </c>
      <c r="C65" s="99">
        <f>C66</f>
        <v>13880</v>
      </c>
      <c r="D65" s="99">
        <v>40657</v>
      </c>
      <c r="E65" s="107">
        <f t="shared" si="3"/>
        <v>-26777</v>
      </c>
      <c r="F65" s="99">
        <f t="shared" si="4"/>
        <v>-65.860737388395606</v>
      </c>
      <c r="G65" s="118"/>
      <c r="I65" s="120"/>
    </row>
    <row r="66" spans="1:9">
      <c r="A66" s="105" t="s">
        <v>241</v>
      </c>
      <c r="B66" s="106" t="s">
        <v>242</v>
      </c>
      <c r="C66" s="107">
        <v>13880</v>
      </c>
      <c r="D66" s="107">
        <v>40657</v>
      </c>
      <c r="E66" s="107">
        <f t="shared" si="3"/>
        <v>-26777</v>
      </c>
      <c r="F66" s="107">
        <f t="shared" si="4"/>
        <v>-65.860737388395606</v>
      </c>
      <c r="G66" s="117"/>
    </row>
    <row r="67" spans="1:9" s="101" customFormat="1">
      <c r="A67" s="102" t="s">
        <v>243</v>
      </c>
      <c r="B67" s="103" t="s">
        <v>244</v>
      </c>
      <c r="C67" s="99">
        <f>C68+C69+C70</f>
        <v>1331996</v>
      </c>
      <c r="D67" s="99">
        <v>1549400</v>
      </c>
      <c r="E67" s="107">
        <f t="shared" si="3"/>
        <v>-217404</v>
      </c>
      <c r="F67" s="99">
        <f t="shared" si="4"/>
        <v>-14.031496062992128</v>
      </c>
      <c r="G67" s="115"/>
      <c r="I67" s="73"/>
    </row>
    <row r="68" spans="1:9">
      <c r="A68" s="105" t="s">
        <v>245</v>
      </c>
      <c r="B68" s="106" t="s">
        <v>246</v>
      </c>
      <c r="C68" s="107">
        <v>1281753</v>
      </c>
      <c r="D68" s="107">
        <v>1289290</v>
      </c>
      <c r="E68" s="107">
        <f t="shared" si="3"/>
        <v>-7537</v>
      </c>
      <c r="F68" s="107">
        <f t="shared" si="4"/>
        <v>-0.58458531439784689</v>
      </c>
      <c r="G68" s="117"/>
    </row>
    <row r="69" spans="1:9">
      <c r="A69" s="105" t="s">
        <v>247</v>
      </c>
      <c r="B69" s="106" t="s">
        <v>248</v>
      </c>
      <c r="C69" s="107">
        <v>-564377</v>
      </c>
      <c r="D69" s="107">
        <v>-564630</v>
      </c>
      <c r="E69" s="107">
        <f t="shared" ref="E69:E91" si="5">C69-D69</f>
        <v>253</v>
      </c>
      <c r="F69" s="107">
        <f t="shared" si="4"/>
        <v>-4.4808104422365089E-2</v>
      </c>
      <c r="G69" s="117"/>
    </row>
    <row r="70" spans="1:9">
      <c r="A70" s="105" t="s">
        <v>249</v>
      </c>
      <c r="B70" s="106" t="s">
        <v>250</v>
      </c>
      <c r="C70" s="107">
        <v>614620</v>
      </c>
      <c r="D70" s="107">
        <v>824740</v>
      </c>
      <c r="E70" s="107">
        <f t="shared" si="5"/>
        <v>-210120</v>
      </c>
      <c r="F70" s="107">
        <f t="shared" si="4"/>
        <v>-25.477120062080171</v>
      </c>
      <c r="G70" s="117"/>
    </row>
    <row r="71" spans="1:9" s="101" customFormat="1">
      <c r="A71" s="122" t="s">
        <v>251</v>
      </c>
      <c r="B71" s="103" t="s">
        <v>252</v>
      </c>
      <c r="C71" s="99">
        <v>4447530002.6500015</v>
      </c>
      <c r="D71" s="99">
        <v>4059160383.25</v>
      </c>
      <c r="E71" s="107">
        <f t="shared" si="5"/>
        <v>388369619.40000153</v>
      </c>
      <c r="F71" s="99">
        <f t="shared" si="4"/>
        <v>9.567732800177021</v>
      </c>
      <c r="G71" s="115"/>
      <c r="I71" s="73"/>
    </row>
    <row r="72" spans="1:9" s="101" customFormat="1">
      <c r="A72" s="122" t="s">
        <v>253</v>
      </c>
      <c r="B72" s="103" t="s">
        <v>254</v>
      </c>
      <c r="C72" s="99">
        <f>C73+C82+C89</f>
        <v>5115760844.75</v>
      </c>
      <c r="D72" s="99">
        <v>4578414696.750001</v>
      </c>
      <c r="E72" s="107">
        <f t="shared" si="5"/>
        <v>537346147.99999905</v>
      </c>
      <c r="F72" s="99">
        <f t="shared" si="4"/>
        <v>11.736511076234216</v>
      </c>
      <c r="G72" s="115"/>
      <c r="I72" s="73"/>
    </row>
    <row r="73" spans="1:9" s="101" customFormat="1">
      <c r="A73" s="122" t="s">
        <v>255</v>
      </c>
      <c r="B73" s="103" t="s">
        <v>256</v>
      </c>
      <c r="C73" s="99">
        <f>C74+C79</f>
        <v>93851237</v>
      </c>
      <c r="D73" s="99">
        <v>58006837</v>
      </c>
      <c r="E73" s="107">
        <f t="shared" si="5"/>
        <v>35844400</v>
      </c>
      <c r="F73" s="99">
        <f t="shared" si="4"/>
        <v>61.793405491149258</v>
      </c>
      <c r="G73" s="115"/>
      <c r="I73" s="73"/>
    </row>
    <row r="74" spans="1:9" s="101" customFormat="1">
      <c r="A74" s="122" t="s">
        <v>257</v>
      </c>
      <c r="B74" s="103" t="s">
        <v>258</v>
      </c>
      <c r="C74" s="99">
        <f>C75+C76+C77+C78</f>
        <v>88833386</v>
      </c>
      <c r="D74" s="99">
        <v>54032252</v>
      </c>
      <c r="E74" s="107">
        <f t="shared" si="5"/>
        <v>34801134</v>
      </c>
      <c r="F74" s="99">
        <f t="shared" si="4"/>
        <v>64.408076124607945</v>
      </c>
      <c r="G74" s="115"/>
      <c r="I74" s="73"/>
    </row>
    <row r="75" spans="1:9">
      <c r="A75" s="123" t="s">
        <v>259</v>
      </c>
      <c r="B75" s="106" t="s">
        <v>260</v>
      </c>
      <c r="C75" s="107">
        <v>33390856</v>
      </c>
      <c r="D75" s="107">
        <v>20976667</v>
      </c>
      <c r="E75" s="107">
        <f t="shared" si="5"/>
        <v>12414189</v>
      </c>
      <c r="F75" s="107">
        <f t="shared" si="4"/>
        <v>59.180941376435072</v>
      </c>
      <c r="G75" s="117"/>
    </row>
    <row r="76" spans="1:9">
      <c r="A76" s="123" t="s">
        <v>261</v>
      </c>
      <c r="B76" s="106" t="s">
        <v>262</v>
      </c>
      <c r="C76" s="107">
        <v>22221832</v>
      </c>
      <c r="D76" s="107">
        <v>19239289</v>
      </c>
      <c r="E76" s="107">
        <f t="shared" si="5"/>
        <v>2982543</v>
      </c>
      <c r="F76" s="107">
        <f>E76/D76*100</f>
        <v>15.502355622393321</v>
      </c>
      <c r="G76" s="117"/>
    </row>
    <row r="77" spans="1:9">
      <c r="A77" s="123" t="s">
        <v>263</v>
      </c>
      <c r="B77" s="106" t="s">
        <v>264</v>
      </c>
      <c r="C77" s="107">
        <v>32209530</v>
      </c>
      <c r="D77" s="107">
        <v>13187732</v>
      </c>
      <c r="E77" s="107">
        <f t="shared" si="5"/>
        <v>19021798</v>
      </c>
      <c r="F77" s="107">
        <f t="shared" si="4"/>
        <v>144.23858476954189</v>
      </c>
      <c r="G77" s="117"/>
    </row>
    <row r="78" spans="1:9">
      <c r="A78" s="123" t="s">
        <v>265</v>
      </c>
      <c r="B78" s="106" t="s">
        <v>266</v>
      </c>
      <c r="C78" s="107">
        <v>1011168</v>
      </c>
      <c r="D78" s="107">
        <v>628564</v>
      </c>
      <c r="E78" s="107">
        <f t="shared" si="5"/>
        <v>382604</v>
      </c>
      <c r="F78" s="107">
        <f t="shared" si="4"/>
        <v>60.869537549080121</v>
      </c>
      <c r="G78" s="117"/>
    </row>
    <row r="79" spans="1:9" s="101" customFormat="1">
      <c r="A79" s="121" t="s">
        <v>267</v>
      </c>
      <c r="B79" s="112" t="s">
        <v>268</v>
      </c>
      <c r="C79" s="113">
        <f>C80+C81</f>
        <v>5017851</v>
      </c>
      <c r="D79" s="113">
        <v>3974585</v>
      </c>
      <c r="E79" s="124">
        <f t="shared" si="5"/>
        <v>1043266</v>
      </c>
      <c r="F79" s="113">
        <f t="shared" si="4"/>
        <v>26.248425936292719</v>
      </c>
      <c r="G79" s="116"/>
      <c r="I79" s="73"/>
    </row>
    <row r="80" spans="1:9">
      <c r="A80" s="123" t="s">
        <v>269</v>
      </c>
      <c r="B80" s="106" t="s">
        <v>270</v>
      </c>
      <c r="C80" s="107">
        <v>3189949</v>
      </c>
      <c r="D80" s="107">
        <v>2211221</v>
      </c>
      <c r="E80" s="107">
        <f t="shared" si="5"/>
        <v>978728</v>
      </c>
      <c r="F80" s="107">
        <f t="shared" si="4"/>
        <v>44.261880653268037</v>
      </c>
      <c r="G80" s="117"/>
    </row>
    <row r="81" spans="1:9">
      <c r="A81" s="123" t="s">
        <v>271</v>
      </c>
      <c r="B81" s="106" t="s">
        <v>272</v>
      </c>
      <c r="C81" s="107">
        <v>1827902</v>
      </c>
      <c r="D81" s="107">
        <v>1763364</v>
      </c>
      <c r="E81" s="107">
        <f t="shared" si="5"/>
        <v>64538</v>
      </c>
      <c r="F81" s="107">
        <f t="shared" si="4"/>
        <v>3.6599363489330621</v>
      </c>
      <c r="G81" s="117"/>
    </row>
    <row r="82" spans="1:9" s="101" customFormat="1">
      <c r="A82" s="122" t="s">
        <v>273</v>
      </c>
      <c r="B82" s="103" t="s">
        <v>274</v>
      </c>
      <c r="C82" s="99">
        <f>C83+C85+C87</f>
        <v>200727020.44999999</v>
      </c>
      <c r="D82" s="99">
        <v>167773234.45000005</v>
      </c>
      <c r="E82" s="107">
        <f t="shared" si="5"/>
        <v>32953785.99999994</v>
      </c>
      <c r="F82" s="99">
        <f t="shared" si="4"/>
        <v>19.641861294520648</v>
      </c>
      <c r="G82" s="115"/>
      <c r="I82" s="73"/>
    </row>
    <row r="83" spans="1:9" s="101" customFormat="1">
      <c r="A83" s="122" t="s">
        <v>275</v>
      </c>
      <c r="B83" s="103" t="s">
        <v>276</v>
      </c>
      <c r="C83" s="99">
        <f>C84</f>
        <v>105228464.71999998</v>
      </c>
      <c r="D83" s="99">
        <v>108632900.72</v>
      </c>
      <c r="E83" s="107">
        <f t="shared" si="5"/>
        <v>-3404436.0000000149</v>
      </c>
      <c r="F83" s="99">
        <f t="shared" si="4"/>
        <v>-3.1338903568219245</v>
      </c>
      <c r="G83" s="115"/>
      <c r="I83" s="73"/>
    </row>
    <row r="84" spans="1:9">
      <c r="A84" s="123" t="s">
        <v>277</v>
      </c>
      <c r="B84" s="106" t="s">
        <v>278</v>
      </c>
      <c r="C84" s="107">
        <v>105228464.71999998</v>
      </c>
      <c r="D84" s="107">
        <v>108632900.72</v>
      </c>
      <c r="E84" s="107">
        <f t="shared" si="5"/>
        <v>-3404436.0000000149</v>
      </c>
      <c r="F84" s="107">
        <f t="shared" si="4"/>
        <v>-3.1338903568219245</v>
      </c>
      <c r="G84" s="117"/>
    </row>
    <row r="85" spans="1:9" s="101" customFormat="1">
      <c r="A85" s="122" t="s">
        <v>279</v>
      </c>
      <c r="B85" s="103" t="s">
        <v>280</v>
      </c>
      <c r="C85" s="99">
        <f>C86</f>
        <v>28358135.73</v>
      </c>
      <c r="D85" s="99">
        <v>28358135.73</v>
      </c>
      <c r="E85" s="107">
        <f t="shared" si="5"/>
        <v>0</v>
      </c>
      <c r="F85" s="99">
        <f>E85/D85*100</f>
        <v>0</v>
      </c>
      <c r="G85" s="115"/>
      <c r="I85" s="73"/>
    </row>
    <row r="86" spans="1:9">
      <c r="A86" s="123" t="s">
        <v>281</v>
      </c>
      <c r="B86" s="106" t="s">
        <v>282</v>
      </c>
      <c r="C86" s="107">
        <v>28358135.73</v>
      </c>
      <c r="D86" s="107">
        <v>28358135.73</v>
      </c>
      <c r="E86" s="107">
        <f t="shared" si="5"/>
        <v>0</v>
      </c>
      <c r="F86" s="107">
        <f>E86/D86*100</f>
        <v>0</v>
      </c>
      <c r="G86" s="117"/>
    </row>
    <row r="87" spans="1:9" s="101" customFormat="1">
      <c r="A87" s="122" t="s">
        <v>283</v>
      </c>
      <c r="B87" s="103" t="s">
        <v>284</v>
      </c>
      <c r="C87" s="99">
        <f>C88</f>
        <v>67140420</v>
      </c>
      <c r="D87" s="99">
        <v>30782198</v>
      </c>
      <c r="E87" s="107">
        <f t="shared" si="5"/>
        <v>36358222</v>
      </c>
      <c r="F87" s="99">
        <f t="shared" si="4"/>
        <v>118.11444393931842</v>
      </c>
      <c r="G87" s="115"/>
      <c r="I87" s="73"/>
    </row>
    <row r="88" spans="1:9">
      <c r="A88" s="123" t="s">
        <v>285</v>
      </c>
      <c r="B88" s="106" t="s">
        <v>286</v>
      </c>
      <c r="C88" s="107">
        <v>67140420</v>
      </c>
      <c r="D88" s="107">
        <v>30782198</v>
      </c>
      <c r="E88" s="107">
        <f t="shared" si="5"/>
        <v>36358222</v>
      </c>
      <c r="F88" s="107">
        <f t="shared" si="4"/>
        <v>118.11444393931842</v>
      </c>
      <c r="G88" s="117"/>
    </row>
    <row r="89" spans="1:9" s="101" customFormat="1">
      <c r="A89" s="122" t="s">
        <v>287</v>
      </c>
      <c r="B89" s="103" t="s">
        <v>288</v>
      </c>
      <c r="C89" s="99">
        <f>C90</f>
        <v>4821182587.3000002</v>
      </c>
      <c r="D89" s="99">
        <v>4352634625.3000011</v>
      </c>
      <c r="E89" s="107">
        <f t="shared" si="5"/>
        <v>468547961.99999905</v>
      </c>
      <c r="F89" s="99">
        <f t="shared" si="4"/>
        <v>10.764697759755215</v>
      </c>
      <c r="G89" s="115"/>
      <c r="I89" s="73"/>
    </row>
    <row r="90" spans="1:9" s="101" customFormat="1">
      <c r="A90" s="122" t="s">
        <v>289</v>
      </c>
      <c r="B90" s="103" t="s">
        <v>290</v>
      </c>
      <c r="C90" s="99">
        <f>C91</f>
        <v>4821182587.3000002</v>
      </c>
      <c r="D90" s="99">
        <v>4352634625.3000011</v>
      </c>
      <c r="E90" s="107">
        <f t="shared" si="5"/>
        <v>468547961.99999905</v>
      </c>
      <c r="F90" s="99">
        <f t="shared" si="4"/>
        <v>10.764697759755215</v>
      </c>
      <c r="G90" s="115"/>
      <c r="I90" s="73"/>
    </row>
    <row r="91" spans="1:9">
      <c r="A91" s="123" t="s">
        <v>291</v>
      </c>
      <c r="B91" s="106" t="s">
        <v>292</v>
      </c>
      <c r="C91" s="107">
        <v>4821182587.3000002</v>
      </c>
      <c r="D91" s="107">
        <v>4352634625.3000011</v>
      </c>
      <c r="E91" s="107">
        <f t="shared" si="5"/>
        <v>468547961.99999905</v>
      </c>
      <c r="F91" s="107">
        <f t="shared" si="4"/>
        <v>10.764697759755215</v>
      </c>
      <c r="G91" s="117"/>
    </row>
    <row r="92" spans="1:9">
      <c r="A92" s="123"/>
      <c r="B92" s="106"/>
      <c r="C92" s="107"/>
      <c r="D92" s="107"/>
      <c r="E92" s="107"/>
      <c r="F92" s="107"/>
      <c r="G92" s="117"/>
    </row>
    <row r="93" spans="1:9" s="101" customFormat="1">
      <c r="A93" s="122" t="s">
        <v>293</v>
      </c>
      <c r="B93" s="103" t="s">
        <v>294</v>
      </c>
      <c r="C93" s="99">
        <v>-668230842.0999999</v>
      </c>
      <c r="D93" s="99">
        <v>-519254313.5</v>
      </c>
      <c r="E93" s="99">
        <f t="shared" ref="E93:E98" si="6">C93-D93</f>
        <v>-148976528.5999999</v>
      </c>
      <c r="F93" s="99">
        <f t="shared" ref="F93:F98" si="7">E93/D93*100</f>
        <v>28.690474922747061</v>
      </c>
      <c r="G93" s="115"/>
      <c r="I93" s="73"/>
    </row>
    <row r="94" spans="1:9" s="101" customFormat="1">
      <c r="A94" s="122" t="s">
        <v>295</v>
      </c>
      <c r="B94" s="103" t="s">
        <v>296</v>
      </c>
      <c r="C94" s="99">
        <v>-668230842.0999999</v>
      </c>
      <c r="D94" s="99">
        <v>-519254313.5</v>
      </c>
      <c r="E94" s="99">
        <f t="shared" si="6"/>
        <v>-148976528.5999999</v>
      </c>
      <c r="F94" s="99">
        <f t="shared" si="7"/>
        <v>28.690474922747061</v>
      </c>
      <c r="G94" s="115"/>
      <c r="I94" s="73"/>
    </row>
    <row r="95" spans="1:9" s="101" customFormat="1">
      <c r="A95" s="122" t="s">
        <v>297</v>
      </c>
      <c r="B95" s="103" t="s">
        <v>298</v>
      </c>
      <c r="C95" s="99">
        <v>-668230842.0999999</v>
      </c>
      <c r="D95" s="99">
        <v>-519254313.5</v>
      </c>
      <c r="E95" s="99">
        <f t="shared" si="6"/>
        <v>-148976528.5999999</v>
      </c>
      <c r="F95" s="99">
        <f t="shared" si="7"/>
        <v>28.690474922747061</v>
      </c>
      <c r="G95" s="115"/>
      <c r="I95" s="73"/>
    </row>
    <row r="96" spans="1:9">
      <c r="A96" s="123" t="s">
        <v>299</v>
      </c>
      <c r="B96" s="106" t="s">
        <v>300</v>
      </c>
      <c r="C96" s="107">
        <v>-668230842.0999999</v>
      </c>
      <c r="D96" s="107">
        <v>-519254313.5</v>
      </c>
      <c r="E96" s="107">
        <f t="shared" si="6"/>
        <v>-148976528.5999999</v>
      </c>
      <c r="F96" s="107">
        <f t="shared" si="7"/>
        <v>28.690474922747061</v>
      </c>
      <c r="G96" s="117"/>
    </row>
    <row r="97" spans="1:9">
      <c r="A97" s="123"/>
      <c r="B97" s="106"/>
      <c r="C97" s="107"/>
      <c r="D97" s="107"/>
      <c r="E97" s="107"/>
      <c r="F97" s="107"/>
      <c r="G97" s="117"/>
    </row>
    <row r="98" spans="1:9">
      <c r="A98" s="126" t="s">
        <v>301</v>
      </c>
      <c r="B98" s="127"/>
      <c r="C98" s="128">
        <f>C72+C93</f>
        <v>4447530002.6499996</v>
      </c>
      <c r="D98" s="128">
        <v>4059160383.25</v>
      </c>
      <c r="E98" s="128">
        <f t="shared" si="6"/>
        <v>388369619.39999962</v>
      </c>
      <c r="F98" s="124">
        <f t="shared" si="7"/>
        <v>9.5677328001769748</v>
      </c>
      <c r="G98" s="125"/>
    </row>
    <row r="99" spans="1:9" s="132" customFormat="1">
      <c r="A99" s="129" t="s">
        <v>302</v>
      </c>
      <c r="B99" s="130"/>
      <c r="C99" s="129"/>
      <c r="D99" s="129"/>
      <c r="E99" s="129"/>
      <c r="F99" s="129"/>
      <c r="G99" s="129"/>
      <c r="H99" s="70"/>
      <c r="I99" s="131"/>
    </row>
    <row r="100" spans="1:9" s="132" customFormat="1">
      <c r="A100" s="129" t="s">
        <v>303</v>
      </c>
      <c r="B100" s="130"/>
      <c r="C100" s="129"/>
      <c r="D100" s="129"/>
      <c r="E100" s="129"/>
      <c r="F100" s="129"/>
      <c r="G100" s="129"/>
      <c r="H100" s="70"/>
      <c r="I100" s="131"/>
    </row>
    <row r="101" spans="1:9">
      <c r="A101" s="129"/>
      <c r="B101" s="130"/>
      <c r="C101" s="133"/>
      <c r="D101" s="133"/>
      <c r="E101" s="129"/>
      <c r="F101" s="129"/>
      <c r="G101" s="129"/>
    </row>
    <row r="102" spans="1:9" s="132" customFormat="1" hidden="1">
      <c r="A102" s="129" t="s">
        <v>304</v>
      </c>
      <c r="B102" s="130"/>
      <c r="C102" s="129"/>
      <c r="D102" s="129"/>
      <c r="E102" s="129"/>
      <c r="F102" s="129"/>
      <c r="G102" s="129"/>
      <c r="H102" s="70"/>
      <c r="I102" s="131"/>
    </row>
    <row r="103" spans="1:9" s="132" customFormat="1" hidden="1">
      <c r="A103" s="129" t="s">
        <v>305</v>
      </c>
      <c r="B103" s="130"/>
      <c r="C103" s="129"/>
      <c r="D103" s="129"/>
      <c r="E103" s="129"/>
      <c r="F103" s="129"/>
      <c r="G103" s="129"/>
      <c r="H103" s="70"/>
      <c r="I103" s="131"/>
    </row>
    <row r="104" spans="1:9" s="132" customFormat="1" hidden="1">
      <c r="A104" s="129" t="s">
        <v>306</v>
      </c>
      <c r="B104" s="130"/>
      <c r="C104" s="129"/>
      <c r="D104" s="129"/>
      <c r="E104" s="129"/>
      <c r="F104" s="129"/>
      <c r="G104" s="129"/>
      <c r="H104" s="70"/>
      <c r="I104" s="131"/>
    </row>
    <row r="105" spans="1:9">
      <c r="C105" s="73"/>
      <c r="D105" s="73"/>
    </row>
    <row r="106" spans="1:9">
      <c r="C106" s="73"/>
    </row>
    <row r="107" spans="1:9">
      <c r="C107" s="73"/>
    </row>
    <row r="108" spans="1:9">
      <c r="C108" s="73"/>
    </row>
    <row r="109" spans="1:9">
      <c r="C109" s="73"/>
    </row>
    <row r="110" spans="1:9">
      <c r="C110" s="73"/>
    </row>
    <row r="111" spans="1:9">
      <c r="C111" s="73"/>
    </row>
    <row r="112" spans="1:9">
      <c r="C112" s="73"/>
    </row>
    <row r="113" spans="3:3">
      <c r="C113" s="73"/>
    </row>
    <row r="114" spans="3:3">
      <c r="C114" s="73"/>
    </row>
    <row r="115" spans="3:3">
      <c r="C115" s="73"/>
    </row>
  </sheetData>
  <mergeCells count="9">
    <mergeCell ref="A2:G2"/>
    <mergeCell ref="A3:G3"/>
    <mergeCell ref="A4:G4"/>
    <mergeCell ref="E5:G5"/>
    <mergeCell ref="A6:B6"/>
    <mergeCell ref="C6:C7"/>
    <mergeCell ref="D6:D7"/>
    <mergeCell ref="E6:F6"/>
    <mergeCell ref="G6:G7"/>
  </mergeCells>
  <phoneticPr fontId="3" type="noConversion"/>
  <pageMargins left="0.59055118110236227" right="0.27559055118110237" top="0.9055118110236221" bottom="0.86614173228346458" header="0.15748031496062992" footer="0.15748031496062992"/>
  <pageSetup paperSize="9" orientation="portrait" useFirstPageNumber="1" r:id="rId1"/>
  <headerFooter alignWithMargins="0">
    <oddFooter xml:space="preserve">&amp;C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已命名的範圍</vt:lpstr>
      </vt:variant>
      <vt:variant>
        <vt:i4>2</vt:i4>
      </vt:variant>
    </vt:vector>
  </HeadingPairs>
  <TitlesOfParts>
    <vt:vector size="4" baseType="lpstr">
      <vt:lpstr>105損益表</vt:lpstr>
      <vt:lpstr>105資產負債表</vt:lpstr>
      <vt:lpstr>'105損益表'!Print_Titles</vt:lpstr>
      <vt:lpstr>'105資產負債表'!Print_Titles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涂秉鄴</dc:creator>
  <cp:lastModifiedBy>涂秉鄴</cp:lastModifiedBy>
  <cp:lastPrinted>2017-10-20T08:22:13Z</cp:lastPrinted>
  <dcterms:created xsi:type="dcterms:W3CDTF">2017-10-20T08:14:37Z</dcterms:created>
  <dcterms:modified xsi:type="dcterms:W3CDTF">2017-10-20T08:23:20Z</dcterms:modified>
</cp:coreProperties>
</file>